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Data\roggepa\Desktop\BIOPAMA FWC e files attivi\Messaggio coaches IMET - Allegati\"/>
    </mc:Choice>
  </mc:AlternateContent>
  <bookViews>
    <workbookView xWindow="14508" yWindow="-12" windowWidth="14316" windowHeight="14796"/>
    <workbookView xWindow="-12" yWindow="-12" windowWidth="14520" windowHeight="14796"/>
  </bookViews>
  <sheets>
    <sheet name="Law-enf_ENG" sheetId="1" r:id="rId1"/>
    <sheet name="Law-enf_FRA" sheetId="2" r:id="rId2"/>
  </sheets>
  <definedNames>
    <definedName name="_GoBack" localSheetId="0">'Law-enf_ENG'!$A$1</definedName>
    <definedName name="_GoBack" localSheetId="1">'Law-enf_FRA'!$A$1</definedName>
  </definedNames>
  <calcPr calcId="162913"/>
</workbook>
</file>

<file path=xl/calcChain.xml><?xml version="1.0" encoding="utf-8"?>
<calcChain xmlns="http://schemas.openxmlformats.org/spreadsheetml/2006/main">
  <c r="D159" i="2" l="1"/>
  <c r="D154" i="2"/>
  <c r="D50" i="2" s="1"/>
  <c r="D149" i="2"/>
  <c r="D49" i="2" s="1"/>
  <c r="D143" i="2"/>
  <c r="D48" i="2" s="1"/>
  <c r="D133" i="2"/>
  <c r="D126" i="2"/>
  <c r="D45" i="2" s="1"/>
  <c r="D119" i="2"/>
  <c r="D44" i="2" s="1"/>
  <c r="D113" i="2"/>
  <c r="D43" i="2" s="1"/>
  <c r="D107" i="2"/>
  <c r="D42" i="2" s="1"/>
  <c r="D100" i="2"/>
  <c r="D41" i="2" s="1"/>
  <c r="D94" i="2"/>
  <c r="D87" i="2"/>
  <c r="D79" i="2"/>
  <c r="D37" i="2" s="1"/>
  <c r="D72" i="2"/>
  <c r="D36" i="2" s="1"/>
  <c r="D65" i="2"/>
  <c r="D35" i="2" s="1"/>
  <c r="D60" i="2"/>
  <c r="D34" i="2" s="1"/>
  <c r="D55" i="2"/>
  <c r="D54" i="2"/>
  <c r="D53" i="2"/>
  <c r="D52" i="2"/>
  <c r="D51" i="2"/>
  <c r="D38" i="2"/>
  <c r="D157" i="1"/>
  <c r="D49" i="1" s="1"/>
  <c r="D152" i="1"/>
  <c r="D48" i="1" s="1"/>
  <c r="D147" i="1"/>
  <c r="D47" i="1" s="1"/>
  <c r="D141" i="1"/>
  <c r="D131" i="1"/>
  <c r="D124" i="1"/>
  <c r="D117" i="1"/>
  <c r="D42" i="1" s="1"/>
  <c r="D111" i="1"/>
  <c r="D41" i="1" s="1"/>
  <c r="D105" i="1"/>
  <c r="D98" i="1"/>
  <c r="D92" i="1"/>
  <c r="D91" i="1" s="1"/>
  <c r="D37" i="1" s="1"/>
  <c r="D85" i="1"/>
  <c r="D36" i="1" s="1"/>
  <c r="D77" i="1"/>
  <c r="D70" i="1"/>
  <c r="D34" i="1" s="1"/>
  <c r="D63" i="1"/>
  <c r="D33" i="1" s="1"/>
  <c r="D58" i="1"/>
  <c r="D57" i="1" s="1"/>
  <c r="D31" i="1" s="1"/>
  <c r="D53" i="1"/>
  <c r="D52" i="1"/>
  <c r="D51" i="1"/>
  <c r="D50" i="1"/>
  <c r="D46" i="1"/>
  <c r="D43" i="1"/>
  <c r="D40" i="1"/>
  <c r="D39" i="1"/>
  <c r="D35" i="1"/>
  <c r="D32" i="1"/>
  <c r="D38" i="1" l="1"/>
  <c r="D130" i="1"/>
  <c r="D44" i="1" s="1"/>
  <c r="D93" i="2"/>
  <c r="D39" i="2" s="1"/>
  <c r="D132" i="2"/>
  <c r="D46" i="2" s="1"/>
  <c r="D47" i="2"/>
  <c r="D40" i="2"/>
  <c r="D59" i="2"/>
  <c r="D33" i="2" s="1"/>
  <c r="D45" i="1"/>
</calcChain>
</file>

<file path=xl/sharedStrings.xml><?xml version="1.0" encoding="utf-8"?>
<sst xmlns="http://schemas.openxmlformats.org/spreadsheetml/2006/main" count="251" uniqueCount="178">
  <si>
    <t xml:space="preserve">Currently and usually law enforcement organisation and activities (if required, add elements to the list ) </t>
  </si>
  <si>
    <t>Ranger patrols</t>
  </si>
  <si>
    <t>Skilled and knowledgeable patrol staff</t>
  </si>
  <si>
    <t>Experienced and competent patrol</t>
  </si>
  <si>
    <t>Suitable and sufficient equipment and supplies</t>
  </si>
  <si>
    <t>Appropriate terms and conditions of service</t>
  </si>
  <si>
    <t>Supported and incentivised patrol staff</t>
  </si>
  <si>
    <t>Ranger patrol management</t>
  </si>
  <si>
    <t>Competent and effective leaders</t>
  </si>
  <si>
    <t>Proactive and dynamic patrol strategies</t>
  </si>
  <si>
    <t>Collection and use of patrol data</t>
  </si>
  <si>
    <t>Effective management systems and infrastructure</t>
  </si>
  <si>
    <t>Logistic and infrastructure</t>
  </si>
  <si>
    <t>Clear and consistent standards and procedures</t>
  </si>
  <si>
    <t>Intelligence and investigations</t>
  </si>
  <si>
    <t>Specialised intelligence and investigations capacity</t>
  </si>
  <si>
    <t>Comprehensive intelligence gathering</t>
  </si>
  <si>
    <t>Efficient Data Management and Analysis</t>
  </si>
  <si>
    <t>Robust evidence handling and management</t>
  </si>
  <si>
    <t>Charging and punishment</t>
  </si>
  <si>
    <t>Arrest or case report preparation</t>
  </si>
  <si>
    <t>Prosecution of suspects</t>
  </si>
  <si>
    <t>Monitoring cases and offenders</t>
  </si>
  <si>
    <t>Punishments</t>
  </si>
  <si>
    <t>Indicator</t>
  </si>
  <si>
    <t>Methodology</t>
  </si>
  <si>
    <t>Criteria – Concept measured – Variables</t>
  </si>
  <si>
    <t>Comments</t>
  </si>
  <si>
    <t>Evaluate the elements of organisation and activities of the intelligence / investigations / case development /charging management ensuring long-term biodiversity or other values protection based on the following scale:</t>
  </si>
  <si>
    <t>Ranger patrols management (Law enforcement)</t>
  </si>
  <si>
    <t>A - Ranger patrols</t>
  </si>
  <si>
    <t>Selection and recruitment</t>
  </si>
  <si>
    <t>Ranger density for effective law enforcement (specify how many ranger for every square km)</t>
  </si>
  <si>
    <t>Add another entry field</t>
  </si>
  <si>
    <t>Basic and in-service training</t>
  </si>
  <si>
    <t>Experienced and competent patrol leaders</t>
  </si>
  <si>
    <t xml:space="preserve">Experience of the rangers/scouts </t>
  </si>
  <si>
    <t>Skills and attributes of patrol staff (e.g.: operational planning, patrol management, equipment maintenance, intelligence handling, standard operating procedures, and field forensics)</t>
  </si>
  <si>
    <t>Field equipment</t>
  </si>
  <si>
    <t>Patrol rations</t>
  </si>
  <si>
    <t>Communication equipment</t>
  </si>
  <si>
    <t>Firearms and ammunition</t>
  </si>
  <si>
    <t>Roles and responsibilities</t>
  </si>
  <si>
    <t>Job design to retain and improve performance of motivated staff</t>
  </si>
  <si>
    <t>Performance evaluation to make personnel decisions such as promotions, scholarships, pay rises, and terminations</t>
  </si>
  <si>
    <t>Contractual arrangements to discipline poor conduct and reward high performance</t>
  </si>
  <si>
    <t>Staff ethics and integrity</t>
  </si>
  <si>
    <t>Satisfaction of basic needs (e.g. working conditions, salary, work-life balance)</t>
  </si>
  <si>
    <t>Life insurance for families of rangers that have been killed or seriously injured in the line of duty.</t>
  </si>
  <si>
    <t>Staff incentives (e.g.: rewards for high performance or performance over a longer period of time)</t>
  </si>
  <si>
    <t>B - Ranger patrol management</t>
  </si>
  <si>
    <t>Management training (e.g. leadership skills, managing budgets, human resources and joint inter-agency anti-poaching operations, as well as practical aspects of management plan implementation, wildlife legislation and anti-corruption systems)</t>
  </si>
  <si>
    <t>Decision-making authority: authority and responsibilities of senior management positions match</t>
  </si>
  <si>
    <t>Engagement with frontline staff of senior management that is visible and involved in day-to-day law enforcement activities</t>
  </si>
  <si>
    <t>Pre-emptive strategic planning</t>
  </si>
  <si>
    <t>Adaptable and diverse tactics (e.g. complementary patrol types, such as observation points, vehicle-assisted patrols, and ambushes, etc.)</t>
  </si>
  <si>
    <t>Elite units made up of small numbers of the highest performing rangers/scouts</t>
  </si>
  <si>
    <t>Canine units in apprehending poachers and recovering illegal weapons and wildlife trade</t>
  </si>
  <si>
    <t>Data collection and analysis (Ranger-Based Monitoring – RBM)</t>
  </si>
  <si>
    <t>RBM software user-friendly for timely and accurate data entry and report production</t>
  </si>
  <si>
    <t>Feedback and use of RBM information to conduct law enforcement patrol briefing and debriefing to enforce tactical planning</t>
  </si>
  <si>
    <t>Operations control room</t>
  </si>
  <si>
    <t>Outposts/pickets</t>
  </si>
  <si>
    <t>Multi-day patrols</t>
  </si>
  <si>
    <t>Patrol means for displacement</t>
  </si>
  <si>
    <t>Access and transportation (roads, path, etc.)</t>
  </si>
  <si>
    <t>Fuel and spare parts</t>
  </si>
  <si>
    <t>Stores and equipment management</t>
  </si>
  <si>
    <t>Standard operating procedures (SOPs)</t>
  </si>
  <si>
    <t xml:space="preserve">Urgency operating procedure </t>
  </si>
  <si>
    <t>Efficient decision-making process for standard and urgent operating procedures</t>
  </si>
  <si>
    <t>Intelligence / investigations / case development /charging management (Law enforcement)</t>
  </si>
  <si>
    <t>C - Intelligence and investigations</t>
  </si>
  <si>
    <t>Dedicated intelligence and investigations units</t>
  </si>
  <si>
    <t>Skills and attributes of field intelligence officers: collection</t>
  </si>
  <si>
    <t>Skills and attributes of field intelligence officers: analysis</t>
  </si>
  <si>
    <t>Equipment</t>
  </si>
  <si>
    <t xml:space="preserve">Financial resources </t>
  </si>
  <si>
    <t>Inter-agency collaboration (e.g. prosecutors within the wildlife service or specialised wildlife crime prosecution unit)</t>
  </si>
  <si>
    <t>Inter-agency collaboration with NGOs (e.g. EAGLE Network, Central/West Africa)</t>
  </si>
  <si>
    <t>Informants</t>
  </si>
  <si>
    <t>Rewards for information from informers</t>
  </si>
  <si>
    <t>Electronic information</t>
  </si>
  <si>
    <t>Intelligence data organisation and analysis</t>
  </si>
  <si>
    <t>Intelligence feedback</t>
  </si>
  <si>
    <t>Crime scene management</t>
  </si>
  <si>
    <t>Evidence collection and management</t>
  </si>
  <si>
    <t>D - Competent case development, charging and punishment</t>
  </si>
  <si>
    <r>
      <rPr>
        <b/>
        <sz val="9"/>
        <color theme="1"/>
        <rFont val="Arial"/>
        <family val="2"/>
      </rPr>
      <t>What is the implementation of the intelligence / investigations / case development /charging management ensuring long-term biodiversity protection?</t>
    </r>
    <r>
      <rPr>
        <sz val="9"/>
        <color theme="1"/>
        <rFont val="Arial"/>
        <family val="2"/>
      </rPr>
      <t xml:space="preserve">
Intelligence / investigations / case development /charging management is essential activity in the law enforcement to implement existing legal rules that in the protected area should ensure long-term biodiversity or other values protection. Protected area conservation requires law enforcement at all levels: ranger patrols, intelligence and effective criminal justice systems. The analysis is about the process of: (1) the intelligence and investigations (2) evidence handling, case development and charging management. A well-organised law enforcement process is fundamental but we must remember that there is no substitute for well-equipped, well trained, and highly motivated rangers</t>
    </r>
  </si>
  <si>
    <t>Méthodologie</t>
  </si>
  <si>
    <t>Personnel de patrouille compétent et bien informé</t>
  </si>
  <si>
    <t>Sélection et recrutement</t>
  </si>
  <si>
    <t>Patrouille expérimentée et compétente</t>
  </si>
  <si>
    <t>Ajouter un autre champ de saisie</t>
  </si>
  <si>
    <t>Équipement et fournitures appropriés et suffisants</t>
  </si>
  <si>
    <t>Matériel de terrain</t>
  </si>
  <si>
    <t>Rations de patrouille</t>
  </si>
  <si>
    <t>Équipements de communication</t>
  </si>
  <si>
    <t>Armes à feu et munitions</t>
  </si>
  <si>
    <t>Arrangements contractuels visant à sanctionner les mauvaises conduites et à récompenser les performances élevées</t>
  </si>
  <si>
    <t>Éthique et intégrité du personnel</t>
  </si>
  <si>
    <t>Personnel de patrouille soutenu et motivé</t>
  </si>
  <si>
    <t>Satisfaction des besoins fondamentaux (par exemple, conditions de travail, salaire, équilibre entre vie professionnelle et vie privée)</t>
  </si>
  <si>
    <t>Des dirigeants compétents et efficaces</t>
  </si>
  <si>
    <t>Formation à la gestion (par exemple, compétences de direction, gestion des budgets, ressources humaines et opérations conjointes interinstitutions de lutte contre le braconnage, ainsi que les aspects pratiques de la mise en œuvre des plans de gestion, de la législation sur la faune sauvage et des systèmes anticorruption)</t>
  </si>
  <si>
    <t>Stratégies de patrouille proactives et dynamiques</t>
  </si>
  <si>
    <t>Planification stratégique préventive</t>
  </si>
  <si>
    <t>Collecte et utilisation des données de patrouille</t>
  </si>
  <si>
    <t>Systèmes et infrastructures de gestion efficaces</t>
  </si>
  <si>
    <t>Salle de contrôle des opérations</t>
  </si>
  <si>
    <t>Patrouilles de plusieurs jours</t>
  </si>
  <si>
    <t>Logistique et infrastructure</t>
  </si>
  <si>
    <t>Moyens de patrouille pour déplacement</t>
  </si>
  <si>
    <t>Accès et transport (routes, sentiers, etc.)</t>
  </si>
  <si>
    <t>Carburant et pièces de rechange</t>
  </si>
  <si>
    <t>Normes et procédures claires et cohérentes</t>
  </si>
  <si>
    <t>Procédures opératoires normalisées (PON)</t>
  </si>
  <si>
    <t>Unités spécialisées dans le renseignement et les enquêtes</t>
  </si>
  <si>
    <t>Équipement</t>
  </si>
  <si>
    <t>Ressources financières</t>
  </si>
  <si>
    <t>Collecte complète de renseignements</t>
  </si>
  <si>
    <t>Informateurs</t>
  </si>
  <si>
    <t>Information électronique</t>
  </si>
  <si>
    <t>Gestion et analyse efficaces des données</t>
  </si>
  <si>
    <t>Traitement et gestion robustes des preuves</t>
  </si>
  <si>
    <t>Gestion des scènes de crime</t>
  </si>
  <si>
    <t>Collecte et gestion des preuves</t>
  </si>
  <si>
    <t>Poursuite des suspects</t>
  </si>
  <si>
    <t>Surveillance des cas et des délinquants</t>
  </si>
  <si>
    <t>Punitions</t>
  </si>
  <si>
    <t>Indicateur</t>
  </si>
  <si>
    <t>Critères - Concept mesuré - Variables</t>
  </si>
  <si>
    <t xml:space="preserve">Organisation et activités actuelles et habituelles des services répressifs (le cas échéant, ajouter des éléments à la liste)     
</t>
  </si>
  <si>
    <t>Évaluer les éléments d’organisation et les activités des services de renseignements, des enquêtes, de l’élaboration des cas et de la gestion de la tarification qui assurent la protection à long terme de la biodiversité ou d’autres valeurs selon l’échelle suivante :</t>
  </si>
  <si>
    <t>Conditions d’emploi appropriées</t>
  </si>
  <si>
    <t>Évaluation du rendement pour prendre des décisions en matière de personnel, comme les promotions, les bourses d’études, les augmentations salariales et les cessations d’emploi</t>
  </si>
  <si>
    <t>Tactiques adaptables et diverses (p. ex. types de patrouilles complémentaires, comme les points d’observation, les patrouilles assistées par véhicule, les embuscades, etc.)</t>
  </si>
  <si>
    <t>Gestion des magasins et de l’équipement</t>
  </si>
  <si>
    <t>Procédure d’intervention d’urgence</t>
  </si>
  <si>
    <t>Processus décisionnel efficace pour les procédures d’exploitation normalisées et urgentes</t>
  </si>
  <si>
    <t>Incitatifs pour le personnel (p. ex. récompenses pour rendement élevé ou rendement sur une plus longue période)</t>
  </si>
  <si>
    <t>C — Renseignements et enquêtes</t>
  </si>
  <si>
    <t>Capacité spécialisée en matière de renseignement et d’enquêtes</t>
  </si>
  <si>
    <t>Compétences et qualités des agents de renseignements sur le terrain : collecte</t>
  </si>
  <si>
    <t>Compétences et qualités des agents de renseignements sur le terrain : analyse</t>
  </si>
  <si>
    <t>Collaboration interinstitutions avec les ONG (par exemple, le réseau EAGLE, l’Afrique centrale et occidentale)</t>
  </si>
  <si>
    <t>Récompenses pour l’information fournie par les informateurs</t>
  </si>
  <si>
    <t>Gestion des patrouilles des surveillants (application de la loi)</t>
  </si>
  <si>
    <t>Nombre des surveillants pour une application efficace de la loi (préciser le nombre des surveillants pour chaque kilomètre carré)</t>
  </si>
  <si>
    <t>Formation de base et formation en cours</t>
  </si>
  <si>
    <t>Chefs de patrouille expérimentés et compétents</t>
  </si>
  <si>
    <t>Expérience des surveillants/éclaireurs</t>
  </si>
  <si>
    <t>Assurance-vie pour les familles des surveillants qui ont été tués ou gravement blessés dans l’exercice de leurs fonctions</t>
  </si>
  <si>
    <t>Attribution des rôles et responsabilités appropriés</t>
  </si>
  <si>
    <t>Attribution du poste de travail pour retenir et améliorer les performances du personnel motivé</t>
  </si>
  <si>
    <r>
      <rPr>
        <b/>
        <sz val="9"/>
        <color theme="1"/>
        <rFont val="Arial"/>
        <family val="2"/>
      </rPr>
      <t>What is the implementation of the law enforcement ensuring long-term biodiversity protection?</t>
    </r>
    <r>
      <rPr>
        <sz val="9"/>
        <color theme="1"/>
        <rFont val="Arial"/>
        <family val="2"/>
      </rPr>
      <t xml:space="preserve">
Ranger patrols management is essential activity in the law enforcement to implement existing legal rules that in the protected area should ensure long-term biodiversity or other values protection. Protected area conservation requires law enforcement at all levels: ranger patrols, intelligence and effective criminal justice systems. The analysis is about the process of the ranger patrols management. A well-organised law enforcement process is fundamental but we must remember that there is no substitute for well-equipped, well trained, and highly motivated rangers</t>
    </r>
  </si>
  <si>
    <t>Engagement de la haute direction qui est visible et qui participe aux activités quotidiennes d’application de la loi avec le personnel sur le terrain</t>
  </si>
  <si>
    <t>Unités d’élite composées d’un petit nombre de surveillants et éclaireurs les plus performants.</t>
  </si>
  <si>
    <t>Collecte et analyse des données (Ranger-Based Monitoring – RBM ou similaire)</t>
  </si>
  <si>
    <t>Logiciel RBM ou similaire convivial et facile à utiliser pour une saisie de données et une production de rapports rapides et précises</t>
  </si>
  <si>
    <t>Organisation et analyse des données de renseignements</t>
  </si>
  <si>
    <t>D — Élaboration d’une plainte recevable et bien motivée, mise en accusation et punition</t>
  </si>
  <si>
    <t>A — Patrouilles des surveillants</t>
  </si>
  <si>
    <t>B – Gestion des patrouilles de surveillants</t>
  </si>
  <si>
    <t>Préparation d’arrestations ou de rapports de cas</t>
  </si>
  <si>
    <t xml:space="preserve">Quelle est la mise en œuvre de l’application de la loi pour assurer la protection à long terme de la biodiversité ?
La gestion des patrouilles des surveillants est une activité essentielle dans l’application de la loi pour mettre en œuvre les dispositions juridiques existantes qui, dans l’aire protégée, devraient assurer la protection à long terme de la biodiversité ou d’autres valeurs. La conservation des aires protégées exige l’application de la loi à tous les niveaux : patrouilles des surveillants, renseignements et systèmes de justice pénale efficaces. L’analyse porte sur le processus de gestion des patrouilles des surveillants. Un processus d’application de la loi bien organisé est fondamental, mais nous devons nous rappeler que rien ne peut remplacer des surveillants bien équipés, bien formés et très motivés.
</t>
  </si>
  <si>
    <t>Pouvoir décisionnel : correspondance entre l’autorité et les responsabilités des postes de haute direction</t>
  </si>
  <si>
    <t xml:space="preserve">Des unités canines chargées d’appréhender les braconniers, de récupérer les armes illégales et de détecter les espèces sauvages objet du commerce illégal </t>
  </si>
  <si>
    <t>Postes/barrières de surveillance</t>
  </si>
  <si>
    <t>Compétences et qualités du personnel de patrouille (p. ex. planification opérationnelle, gestion des patrouilles, entretien de l’équipement, manipulation du renseignement, procédures opérationnelles normalisées et d’enquêtes criminelles sur le terrain).</t>
  </si>
  <si>
    <t xml:space="preserve">Utilisation des informations du Ranger-Based Monitoring – RBM ou similaire pour tenir des séances d’information et de restitution à l’intention des patrouilles afin d’appliquer la planification tactique pour l’amélioration de l’application de la loi </t>
  </si>
  <si>
    <t xml:space="preserve">Renseignement/enquêtes/développement de cas/gestion de la mise en accusation (application de la loi)
</t>
  </si>
  <si>
    <t>« Quelle est la mise en œuvre de la gestion du renseignement, des enquêtes, de l’élaboration des cas et des charges d’accusation pour assurer la protection à long terme de la biodiversité ?
Le renseignement, les enquêtes, l’élaboration de cas et la gestion des charges d’accusation sont des activités essentielles dans l’application de la loi pour mettre en œuvre les dispositions juridiques existantes qui, dans l’aire protégée, devraient assurer la protection à long terme de la biodiversité ou d’autres valeurs. La conservation des aires protégées exige l’application de la loi à tous les niveaux : patrouilles des surveillants, renseignements et systèmes de justice pénale efficaces. L’analyse porte sur le processus de : (1) le renseignement et les enquêtes (2) le traitement des éléments de preuve, l’élaboration des dossiers et la gestion des accusations. Un processus d’application de la loi bien organisé est fondamental, mais nous devons nous rappeler que rien ne peut remplacer des surveillants bien équipés, bien formés et très motivés »</t>
  </si>
  <si>
    <t>Restitution d’informations en matière de renseignements</t>
  </si>
  <si>
    <t>Collaboration interinstitutions (par exemple, procureurs au sein du service de la protection de la nature ou unité spécialisée dans la répression des infractions liées aux espèces sauvages ou trafic illégal de la biodiversité)</t>
  </si>
  <si>
    <t>Observations</t>
  </si>
  <si>
    <t>• -99 = cet élément n'est pas lié à la gestion de l'aire protégée
• 0 =&gt; très inadéquat/inefficace_x000D_
• 1 =&gt; inadéquat/inefficace_x000D_
• 2 =&gt; adéquat/efficace_x000D_
• 3 =&gt; très adéquat/efficace</t>
  </si>
  <si>
    <t>• -99 =&gt; this element is not related to the management of the protected area
• 0 =&gt; highly inadequate/ineffective
• 1 =&gt; inadequate/ineffective
• 2 =&gt; adequate/effective
• 3 =&gt; highly adequate/effective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</si>
</sst>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_-;\-* #,##0.00\ _€_-;_-* &quot;-&quot;??\ _€_-;_-@_-"/>
    <numFmt numFmtId="165" formatCode="0.0%"/>
    <numFmt numFmtId="166" formatCode="#,##0.00_ ;\-#,##0.00\ "/>
    <numFmt numFmtId="167" formatCode="0.0"/>
    <numFmt numFmtId="168" formatCode="#,##0.00&quot;    &quot;;\-#,##0.00&quot;    &quot;;&quot; -&quot;#&quot;    &quot;;@\ "/>
  </numFmts>
  <fonts count="10"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b/>
      <sz val="9"/>
      <color theme="1"/>
      <name val="Arial"/>
      <family val="2"/>
    </font>
    <font>
      <sz val="9"/>
      <color theme="1"/>
      <name val="Arial"/>
      <family val="2"/>
    </font>
    <font>
      <b/>
      <sz val="9"/>
      <name val="Arial"/>
      <family val="2"/>
    </font>
    <font>
      <b/>
      <i/>
      <sz val="9"/>
      <color theme="1"/>
      <name val="Arial"/>
      <family val="2"/>
    </font>
    <font>
      <sz val="9"/>
      <color rgb="FF000000"/>
      <name val="Arial"/>
      <family val="2"/>
    </font>
    <font>
      <i/>
      <sz val="9"/>
      <color rgb="FF000000"/>
      <name val="Arial"/>
      <family val="2"/>
    </font>
  </fonts>
  <fills count="5">
    <fill>
      <patternFill patternType="none"/>
    </fill>
    <fill>
      <patternFill patternType="gray125"/>
    </fill>
    <fill>
      <patternFill patternType="solid">
        <fgColor theme="0" tint="-0.249977111117893"/>
        <bgColor indexed="64"/>
      </patternFill>
    </fill>
    <fill>
      <patternFill patternType="solid">
        <fgColor rgb="FFBFBFBF"/>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5">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168" fontId="2" fillId="0" borderId="0"/>
    <xf numFmtId="168" fontId="2" fillId="0" borderId="0"/>
    <xf numFmtId="168" fontId="2" fillId="0" borderId="0"/>
    <xf numFmtId="168" fontId="2" fillId="0" borderId="0"/>
    <xf numFmtId="168" fontId="2" fillId="0" borderId="0"/>
    <xf numFmtId="168" fontId="2" fillId="0" borderId="0"/>
    <xf numFmtId="168" fontId="2" fillId="0" borderId="0"/>
    <xf numFmtId="168" fontId="2" fillId="0" borderId="0"/>
    <xf numFmtId="168" fontId="2" fillId="0" borderId="0"/>
    <xf numFmtId="168" fontId="2" fillId="0" borderId="0"/>
    <xf numFmtId="168" fontId="2" fillId="0" borderId="0"/>
    <xf numFmtId="168" fontId="2" fillId="0" borderId="0"/>
    <xf numFmtId="168" fontId="2" fillId="0" borderId="0"/>
    <xf numFmtId="168" fontId="2" fillId="0" borderId="0"/>
    <xf numFmtId="168" fontId="2" fillId="0" borderId="0"/>
    <xf numFmtId="168" fontId="2" fillId="0" borderId="0"/>
    <xf numFmtId="164"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cellStyleXfs>
  <cellXfs count="41">
    <xf numFmtId="0" fontId="0" fillId="0" borderId="0" xfId="0"/>
    <xf numFmtId="0" fontId="5" fillId="0" borderId="0" xfId="0" applyFont="1"/>
    <xf numFmtId="0" fontId="5" fillId="0" borderId="1" xfId="0" applyFont="1" applyBorder="1" applyAlignment="1">
      <alignment horizontal="justify" vertical="center" wrapText="1"/>
    </xf>
    <xf numFmtId="0" fontId="5" fillId="0" borderId="2" xfId="0" applyFont="1" applyBorder="1" applyAlignment="1">
      <alignment vertical="top" wrapText="1"/>
    </xf>
    <xf numFmtId="0" fontId="6"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xf numFmtId="0" fontId="5" fillId="0" borderId="3" xfId="0" applyFont="1" applyBorder="1"/>
    <xf numFmtId="0" fontId="4" fillId="0" borderId="3" xfId="0" quotePrefix="1" applyFont="1" applyBorder="1" applyAlignment="1">
      <alignment horizontal="center" vertical="center" wrapText="1"/>
    </xf>
    <xf numFmtId="0" fontId="4" fillId="2" borderId="3" xfId="0" applyFont="1" applyFill="1" applyBorder="1" applyAlignment="1">
      <alignment horizontal="justify" vertical="center" wrapText="1"/>
    </xf>
    <xf numFmtId="0" fontId="7" fillId="4" borderId="1" xfId="0" applyFont="1" applyFill="1" applyBorder="1" applyAlignment="1">
      <alignment horizontal="justify" vertical="center" wrapText="1"/>
    </xf>
    <xf numFmtId="167" fontId="6" fillId="4"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wrapText="1"/>
    </xf>
    <xf numFmtId="0" fontId="7" fillId="0" borderId="1" xfId="0" applyFont="1" applyBorder="1" applyAlignment="1">
      <alignment horizontal="justify" vertical="center" wrapText="1"/>
    </xf>
    <xf numFmtId="0" fontId="4" fillId="2" borderId="1" xfId="0" applyFont="1" applyFill="1" applyBorder="1" applyAlignment="1">
      <alignment horizontal="justify" vertical="center" wrapText="1"/>
    </xf>
    <xf numFmtId="0" fontId="4" fillId="2" borderId="4" xfId="0" applyFont="1" applyFill="1" applyBorder="1" applyAlignment="1">
      <alignment horizontal="justify" vertical="center" wrapText="1"/>
    </xf>
    <xf numFmtId="0" fontId="7" fillId="4" borderId="4" xfId="0" applyFont="1" applyFill="1" applyBorder="1" applyAlignment="1">
      <alignment horizontal="justify" vertical="center" wrapText="1"/>
    </xf>
    <xf numFmtId="0" fontId="5" fillId="0" borderId="4" xfId="0" applyFont="1" applyBorder="1" applyAlignment="1">
      <alignment horizontal="justify" vertical="center" wrapText="1"/>
    </xf>
    <xf numFmtId="0" fontId="5" fillId="0" borderId="4" xfId="0" applyFont="1" applyBorder="1" applyAlignment="1">
      <alignment vertical="center" wrapText="1"/>
    </xf>
    <xf numFmtId="0" fontId="5" fillId="0" borderId="5" xfId="0" applyFont="1" applyBorder="1" applyAlignment="1">
      <alignment vertical="top" wrapText="1"/>
    </xf>
    <xf numFmtId="0" fontId="8" fillId="2" borderId="1" xfId="0" applyFont="1" applyFill="1" applyBorder="1" applyAlignment="1">
      <alignment horizontal="justify" vertical="center" wrapText="1"/>
    </xf>
    <xf numFmtId="165" fontId="5" fillId="2" borderId="1" xfId="2" applyNumberFormat="1" applyFont="1" applyFill="1" applyBorder="1"/>
    <xf numFmtId="0" fontId="9" fillId="0" borderId="1" xfId="0" applyFont="1" applyFill="1" applyBorder="1" applyAlignment="1">
      <alignment horizontal="justify" vertical="center" wrapText="1"/>
    </xf>
    <xf numFmtId="165" fontId="5" fillId="0" borderId="1" xfId="2" applyNumberFormat="1" applyFont="1" applyBorder="1"/>
    <xf numFmtId="0" fontId="8" fillId="3" borderId="1" xfId="0" applyFont="1" applyFill="1" applyBorder="1" applyAlignment="1">
      <alignment horizontal="justify" vertical="center" wrapText="1"/>
    </xf>
    <xf numFmtId="166" fontId="4" fillId="2" borderId="3" xfId="1" applyNumberFormat="1" applyFont="1" applyFill="1" applyBorder="1" applyAlignment="1">
      <alignment horizontal="center" vertical="center"/>
    </xf>
    <xf numFmtId="166" fontId="4" fillId="2" borderId="1" xfId="1" applyNumberFormat="1" applyFont="1" applyFill="1" applyBorder="1" applyAlignment="1">
      <alignment horizontal="center" vertical="center"/>
    </xf>
    <xf numFmtId="0" fontId="4" fillId="2" borderId="3" xfId="0" applyFont="1" applyFill="1" applyBorder="1" applyAlignment="1">
      <alignment horizontal="left" vertical="center" wrapText="1"/>
    </xf>
    <xf numFmtId="0" fontId="7" fillId="4" borderId="1" xfId="0"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3" xfId="0" quotePrefix="1" applyFont="1" applyBorder="1" applyAlignment="1">
      <alignment horizontal="left" vertical="center" wrapText="1"/>
    </xf>
    <xf numFmtId="0" fontId="4" fillId="0" borderId="0"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quotePrefix="1" applyFont="1" applyBorder="1" applyAlignment="1">
      <alignment horizontal="center" vertical="top" wrapText="1"/>
    </xf>
    <xf numFmtId="0" fontId="5" fillId="0" borderId="1" xfId="0" quotePrefix="1" applyFont="1" applyBorder="1" applyAlignment="1">
      <alignment horizont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4" fillId="0" borderId="2" xfId="0" quotePrefix="1" applyFont="1" applyBorder="1" applyAlignment="1">
      <alignment horizontal="center" vertical="center" wrapText="1"/>
    </xf>
    <xf numFmtId="0" fontId="4" fillId="0" borderId="4" xfId="0" quotePrefix="1" applyFont="1" applyBorder="1" applyAlignment="1">
      <alignment horizontal="center" vertical="center" wrapText="1"/>
    </xf>
  </cellXfs>
  <cellStyles count="35">
    <cellStyle name="Comma" xfId="1" builtinId="3"/>
    <cellStyle name="Excel Built-in Normal" xfId="3"/>
    <cellStyle name="Milliers 2" xfId="4"/>
    <cellStyle name="Milliers 2 2" xfId="5"/>
    <cellStyle name="Milliers 2 2 2" xfId="6"/>
    <cellStyle name="Milliers 2 2 2 2" xfId="7"/>
    <cellStyle name="Milliers 2 2 3" xfId="8"/>
    <cellStyle name="Milliers 2 2 4" xfId="9"/>
    <cellStyle name="Milliers 2 3" xfId="10"/>
    <cellStyle name="Milliers 2 3 2" xfId="11"/>
    <cellStyle name="Milliers 2 3 2 2" xfId="12"/>
    <cellStyle name="Milliers 2 4" xfId="13"/>
    <cellStyle name="Milliers 2 4 2" xfId="14"/>
    <cellStyle name="Milliers 2 4 3" xfId="15"/>
    <cellStyle name="Milliers 2 5" xfId="16"/>
    <cellStyle name="Milliers 2 5 2" xfId="17"/>
    <cellStyle name="Milliers 2 5 3" xfId="18"/>
    <cellStyle name="Milliers 3" xfId="19"/>
    <cellStyle name="Milliers 4" xfId="20"/>
    <cellStyle name="Normal" xfId="0" builtinId="0"/>
    <cellStyle name="Normal 2" xfId="21"/>
    <cellStyle name="Normal 2 2" xfId="22"/>
    <cellStyle name="Normal 2 2 2" xfId="23"/>
    <cellStyle name="Normal 2 2 3" xfId="24"/>
    <cellStyle name="Normal 2 2 4" xfId="25"/>
    <cellStyle name="Normal 2 3" xfId="26"/>
    <cellStyle name="Normal 2 3 2" xfId="27"/>
    <cellStyle name="Normal 2 3 3" xfId="28"/>
    <cellStyle name="Normal 2 4" xfId="29"/>
    <cellStyle name="Normal 2 4 2" xfId="30"/>
    <cellStyle name="Normal 2 4 3" xfId="31"/>
    <cellStyle name="Normal 2 4 4" xfId="32"/>
    <cellStyle name="Normal 2 5" xfId="33"/>
    <cellStyle name="Normal 3" xfId="34"/>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586429124012464"/>
          <c:y val="9.8141083582059682E-2"/>
          <c:w val="0.59690781408161009"/>
          <c:h val="0.80058360800184236"/>
        </c:manualLayout>
      </c:layout>
      <c:radarChart>
        <c:radarStyle val="marker"/>
        <c:varyColors val="0"/>
        <c:ser>
          <c:idx val="0"/>
          <c:order val="0"/>
          <c:marker>
            <c:symbol val="none"/>
          </c:marker>
          <c:dLbls>
            <c:dLbl>
              <c:idx val="0"/>
              <c:layout>
                <c:manualLayout>
                  <c:x val="3.6111111111111115E-2"/>
                  <c:y val="4.801477377654663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B95-42F0-AB6A-CC3C478A7429}"/>
                </c:ext>
              </c:extLst>
            </c:dLbl>
            <c:dLbl>
              <c:idx val="1"/>
              <c:layout>
                <c:manualLayout>
                  <c:x val="-1.666666666666667E-2"/>
                  <c:y val="-6.7712360286422183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B95-42F0-AB6A-CC3C478A7429}"/>
                </c:ext>
              </c:extLst>
            </c:dLbl>
            <c:dLbl>
              <c:idx val="2"/>
              <c:layout>
                <c:manualLayout>
                  <c:x val="8.333333333333335E-3"/>
                  <c:y val="-4.801477377654678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B95-42F0-AB6A-CC3C478A7429}"/>
                </c:ext>
              </c:extLst>
            </c:dLbl>
            <c:dLbl>
              <c:idx val="3"/>
              <c:layout>
                <c:manualLayout>
                  <c:x val="1.9444444444444396E-2"/>
                  <c:y val="-2.954755309325946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B95-42F0-AB6A-CC3C478A7429}"/>
                </c:ext>
              </c:extLst>
            </c:dLbl>
            <c:spPr>
              <a:solidFill>
                <a:schemeClr val="bg1">
                  <a:lumMod val="95000"/>
                </a:schemeClr>
              </a:solidFill>
            </c:spPr>
            <c:txPr>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('Law-enf_ENG'!$C$31,'Law-enf_ENG'!$C$37,'Law-enf_ENG'!$C$44,'Law-enf_ENG'!$C$49)</c:f>
              <c:strCache>
                <c:ptCount val="4"/>
                <c:pt idx="0">
                  <c:v>Ranger patrols</c:v>
                </c:pt>
                <c:pt idx="1">
                  <c:v>Ranger patrol management</c:v>
                </c:pt>
                <c:pt idx="2">
                  <c:v>Intelligence and investigations</c:v>
                </c:pt>
                <c:pt idx="3">
                  <c:v>Charging and punishment</c:v>
                </c:pt>
              </c:strCache>
            </c:strRef>
          </c:cat>
          <c:val>
            <c:numRef>
              <c:f>('Law-enf_ENG'!$D$31,'Law-enf_ENG'!$D$37,'Law-enf_ENG'!$D$44,'Law-enf_ENG'!$D$49)</c:f>
              <c:numCache>
                <c:formatCode>0.0%</c:formatCode>
                <c:ptCount val="4"/>
                <c:pt idx="0">
                  <c:v>0</c:v>
                </c:pt>
                <c:pt idx="1">
                  <c:v>0</c:v>
                </c:pt>
                <c:pt idx="2">
                  <c:v>0</c:v>
                </c:pt>
                <c:pt idx="3">
                  <c:v>0</c:v>
                </c:pt>
              </c:numCache>
            </c:numRef>
          </c:val>
          <c:extLst>
            <c:ext xmlns:c16="http://schemas.microsoft.com/office/drawing/2014/chart" uri="{C3380CC4-5D6E-409C-BE32-E72D297353CC}">
              <c16:uniqueId val="{00000004-6B95-42F0-AB6A-CC3C478A7429}"/>
            </c:ext>
          </c:extLst>
        </c:ser>
        <c:dLbls>
          <c:showLegendKey val="0"/>
          <c:showVal val="0"/>
          <c:showCatName val="0"/>
          <c:showSerName val="0"/>
          <c:showPercent val="0"/>
          <c:showBubbleSize val="0"/>
        </c:dLbls>
        <c:axId val="147090944"/>
        <c:axId val="37244864"/>
      </c:radarChart>
      <c:catAx>
        <c:axId val="147090944"/>
        <c:scaling>
          <c:orientation val="minMax"/>
        </c:scaling>
        <c:delete val="0"/>
        <c:axPos val="b"/>
        <c:majorGridlines/>
        <c:numFmt formatCode="General" sourceLinked="0"/>
        <c:majorTickMark val="out"/>
        <c:minorTickMark val="none"/>
        <c:tickLblPos val="nextTo"/>
        <c:crossAx val="37244864"/>
        <c:crosses val="autoZero"/>
        <c:auto val="1"/>
        <c:lblAlgn val="ctr"/>
        <c:lblOffset val="100"/>
        <c:noMultiLvlLbl val="0"/>
      </c:catAx>
      <c:valAx>
        <c:axId val="37244864"/>
        <c:scaling>
          <c:orientation val="minMax"/>
          <c:max val="1"/>
        </c:scaling>
        <c:delete val="0"/>
        <c:axPos val="l"/>
        <c:majorGridlines/>
        <c:numFmt formatCode="0%" sourceLinked="0"/>
        <c:majorTickMark val="cross"/>
        <c:minorTickMark val="none"/>
        <c:tickLblPos val="nextTo"/>
        <c:txPr>
          <a:bodyPr/>
          <a:lstStyle/>
          <a:p>
            <a:pPr>
              <a:defRPr sz="900"/>
            </a:pPr>
            <a:endParaRPr lang="en-US"/>
          </a:p>
        </c:txPr>
        <c:crossAx val="147090944"/>
        <c:crosses val="autoZero"/>
        <c:crossBetween val="between"/>
        <c:majorUnit val="0.2"/>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086645987975605E-2"/>
          <c:y val="0"/>
          <c:w val="0.90620059204333614"/>
          <c:h val="1"/>
        </c:manualLayout>
      </c:layout>
      <c:barChart>
        <c:barDir val="bar"/>
        <c:grouping val="clustered"/>
        <c:varyColors val="0"/>
        <c:ser>
          <c:idx val="0"/>
          <c:order val="0"/>
          <c:invertIfNegative val="0"/>
          <c:dLbls>
            <c:spPr>
              <a:noFill/>
              <a:ln>
                <a:noFill/>
              </a:ln>
              <a:effectLst/>
            </c:spPr>
            <c:txPr>
              <a:bodyPr/>
              <a:lstStyle/>
              <a:p>
                <a:pPr>
                  <a:defRPr sz="80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'Law-enf_FRA'!$D$52:$D$55</c:f>
              <c:numCache>
                <c:formatCode>0.0%</c:formatCode>
                <c:ptCount val="4"/>
                <c:pt idx="0">
                  <c:v>0</c:v>
                </c:pt>
                <c:pt idx="1">
                  <c:v>0</c:v>
                </c:pt>
                <c:pt idx="2">
                  <c:v>0</c:v>
                </c:pt>
                <c:pt idx="3">
                  <c:v>0</c:v>
                </c:pt>
              </c:numCache>
            </c:numRef>
          </c:val>
          <c:extLst>
            <c:ext xmlns:c16="http://schemas.microsoft.com/office/drawing/2014/chart" uri="{C3380CC4-5D6E-409C-BE32-E72D297353CC}">
              <c16:uniqueId val="{00000000-328B-463B-82FD-19010A8A228B}"/>
            </c:ext>
          </c:extLst>
        </c:ser>
        <c:dLbls>
          <c:showLegendKey val="0"/>
          <c:showVal val="1"/>
          <c:showCatName val="0"/>
          <c:showSerName val="0"/>
          <c:showPercent val="0"/>
          <c:showBubbleSize val="0"/>
        </c:dLbls>
        <c:gapWidth val="150"/>
        <c:axId val="148157952"/>
        <c:axId val="234396416"/>
      </c:barChart>
      <c:catAx>
        <c:axId val="148157952"/>
        <c:scaling>
          <c:orientation val="maxMin"/>
        </c:scaling>
        <c:delete val="0"/>
        <c:axPos val="l"/>
        <c:majorTickMark val="out"/>
        <c:minorTickMark val="none"/>
        <c:tickLblPos val="nextTo"/>
        <c:txPr>
          <a:bodyPr/>
          <a:lstStyle/>
          <a:p>
            <a:pPr>
              <a:defRPr sz="600"/>
            </a:pPr>
            <a:endParaRPr lang="en-US"/>
          </a:p>
        </c:txPr>
        <c:crossAx val="234396416"/>
        <c:crosses val="autoZero"/>
        <c:auto val="1"/>
        <c:lblAlgn val="ctr"/>
        <c:lblOffset val="100"/>
        <c:noMultiLvlLbl val="0"/>
      </c:catAx>
      <c:valAx>
        <c:axId val="234396416"/>
        <c:scaling>
          <c:orientation val="minMax"/>
          <c:max val="1"/>
        </c:scaling>
        <c:delete val="1"/>
        <c:axPos val="t"/>
        <c:majorGridlines/>
        <c:numFmt formatCode="0%" sourceLinked="0"/>
        <c:majorTickMark val="in"/>
        <c:minorTickMark val="cross"/>
        <c:tickLblPos val="none"/>
        <c:crossAx val="148157952"/>
        <c:crosses val="autoZero"/>
        <c:crossBetween val="between"/>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086645987975605E-2"/>
          <c:y val="0"/>
          <c:w val="0.90620059204333614"/>
          <c:h val="1"/>
        </c:manualLayout>
      </c:layout>
      <c:barChart>
        <c:barDir val="bar"/>
        <c:grouping val="clustered"/>
        <c:varyColors val="0"/>
        <c:ser>
          <c:idx val="0"/>
          <c:order val="0"/>
          <c:invertIfNegative val="0"/>
          <c:dLbls>
            <c:spPr>
              <a:noFill/>
              <a:ln>
                <a:noFill/>
              </a:ln>
              <a:effectLst/>
            </c:spPr>
            <c:txPr>
              <a:bodyPr/>
              <a:lstStyle/>
              <a:p>
                <a:pPr>
                  <a:defRPr sz="80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'Law-enf_ENG'!$D$32:$D$36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C34-4C2E-9DA7-ACC0DDB96DD0}"/>
            </c:ext>
          </c:extLst>
        </c:ser>
        <c:dLbls>
          <c:showLegendKey val="0"/>
          <c:showVal val="1"/>
          <c:showCatName val="0"/>
          <c:showSerName val="0"/>
          <c:showPercent val="0"/>
          <c:showBubbleSize val="0"/>
        </c:dLbls>
        <c:gapWidth val="150"/>
        <c:axId val="147923456"/>
        <c:axId val="37246592"/>
      </c:barChart>
      <c:catAx>
        <c:axId val="147923456"/>
        <c:scaling>
          <c:orientation val="maxMin"/>
        </c:scaling>
        <c:delete val="0"/>
        <c:axPos val="l"/>
        <c:majorTickMark val="out"/>
        <c:minorTickMark val="none"/>
        <c:tickLblPos val="nextTo"/>
        <c:txPr>
          <a:bodyPr/>
          <a:lstStyle/>
          <a:p>
            <a:pPr>
              <a:defRPr sz="600"/>
            </a:pPr>
            <a:endParaRPr lang="en-US"/>
          </a:p>
        </c:txPr>
        <c:crossAx val="37246592"/>
        <c:crosses val="autoZero"/>
        <c:auto val="1"/>
        <c:lblAlgn val="ctr"/>
        <c:lblOffset val="100"/>
        <c:noMultiLvlLbl val="0"/>
      </c:catAx>
      <c:valAx>
        <c:axId val="37246592"/>
        <c:scaling>
          <c:orientation val="minMax"/>
          <c:max val="1"/>
        </c:scaling>
        <c:delete val="1"/>
        <c:axPos val="t"/>
        <c:majorGridlines/>
        <c:title>
          <c:overlay val="0"/>
        </c:title>
        <c:numFmt formatCode="0%" sourceLinked="0"/>
        <c:majorTickMark val="in"/>
        <c:minorTickMark val="cross"/>
        <c:tickLblPos val="none"/>
        <c:crossAx val="147923456"/>
        <c:crosses val="autoZero"/>
        <c:crossBetween val="between"/>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086645987975605E-2"/>
          <c:y val="0"/>
          <c:w val="0.90620059204333614"/>
          <c:h val="1"/>
        </c:manualLayout>
      </c:layout>
      <c:barChart>
        <c:barDir val="bar"/>
        <c:grouping val="clustered"/>
        <c:varyColors val="0"/>
        <c:ser>
          <c:idx val="0"/>
          <c:order val="0"/>
          <c:invertIfNegative val="0"/>
          <c:dLbls>
            <c:spPr>
              <a:noFill/>
              <a:ln>
                <a:noFill/>
              </a:ln>
              <a:effectLst/>
            </c:spPr>
            <c:txPr>
              <a:bodyPr/>
              <a:lstStyle/>
              <a:p>
                <a:pPr>
                  <a:defRPr sz="80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'Law-enf_ENG'!$D$38:$D$43</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32E7-4EEC-8D36-FA66F6A5E062}"/>
            </c:ext>
          </c:extLst>
        </c:ser>
        <c:dLbls>
          <c:showLegendKey val="0"/>
          <c:showVal val="1"/>
          <c:showCatName val="0"/>
          <c:showSerName val="0"/>
          <c:showPercent val="0"/>
          <c:showBubbleSize val="0"/>
        </c:dLbls>
        <c:gapWidth val="150"/>
        <c:axId val="147924992"/>
        <c:axId val="137771200"/>
      </c:barChart>
      <c:catAx>
        <c:axId val="147924992"/>
        <c:scaling>
          <c:orientation val="maxMin"/>
        </c:scaling>
        <c:delete val="0"/>
        <c:axPos val="l"/>
        <c:majorTickMark val="out"/>
        <c:minorTickMark val="none"/>
        <c:tickLblPos val="nextTo"/>
        <c:txPr>
          <a:bodyPr/>
          <a:lstStyle/>
          <a:p>
            <a:pPr>
              <a:defRPr sz="600"/>
            </a:pPr>
            <a:endParaRPr lang="en-US"/>
          </a:p>
        </c:txPr>
        <c:crossAx val="137771200"/>
        <c:crosses val="autoZero"/>
        <c:auto val="1"/>
        <c:lblAlgn val="ctr"/>
        <c:lblOffset val="100"/>
        <c:noMultiLvlLbl val="0"/>
      </c:catAx>
      <c:valAx>
        <c:axId val="137771200"/>
        <c:scaling>
          <c:orientation val="minMax"/>
          <c:max val="1"/>
        </c:scaling>
        <c:delete val="1"/>
        <c:axPos val="t"/>
        <c:majorGridlines/>
        <c:numFmt formatCode="0%" sourceLinked="0"/>
        <c:majorTickMark val="in"/>
        <c:minorTickMark val="cross"/>
        <c:tickLblPos val="none"/>
        <c:crossAx val="147924992"/>
        <c:crosses val="autoZero"/>
        <c:crossBetween val="between"/>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086645987975605E-2"/>
          <c:y val="0"/>
          <c:w val="0.90620059204333614"/>
          <c:h val="1"/>
        </c:manualLayout>
      </c:layout>
      <c:barChart>
        <c:barDir val="bar"/>
        <c:grouping val="clustered"/>
        <c:varyColors val="0"/>
        <c:ser>
          <c:idx val="0"/>
          <c:order val="0"/>
          <c:invertIfNegative val="0"/>
          <c:dLbls>
            <c:spPr>
              <a:noFill/>
              <a:ln>
                <a:noFill/>
              </a:ln>
              <a:effectLst/>
            </c:spPr>
            <c:txPr>
              <a:bodyPr/>
              <a:lstStyle/>
              <a:p>
                <a:pPr>
                  <a:defRPr sz="80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'Law-enf_ENG'!$D$45:$D$48</c:f>
              <c:numCache>
                <c:formatCode>0.0%</c:formatCode>
                <c:ptCount val="4"/>
                <c:pt idx="0">
                  <c:v>0</c:v>
                </c:pt>
                <c:pt idx="1">
                  <c:v>0</c:v>
                </c:pt>
                <c:pt idx="2">
                  <c:v>0</c:v>
                </c:pt>
                <c:pt idx="3">
                  <c:v>0</c:v>
                </c:pt>
              </c:numCache>
            </c:numRef>
          </c:val>
          <c:extLst>
            <c:ext xmlns:c16="http://schemas.microsoft.com/office/drawing/2014/chart" uri="{C3380CC4-5D6E-409C-BE32-E72D297353CC}">
              <c16:uniqueId val="{00000000-F6EB-470F-B234-877BA82EC2C1}"/>
            </c:ext>
          </c:extLst>
        </c:ser>
        <c:dLbls>
          <c:showLegendKey val="0"/>
          <c:showVal val="1"/>
          <c:showCatName val="0"/>
          <c:showSerName val="0"/>
          <c:showPercent val="0"/>
          <c:showBubbleSize val="0"/>
        </c:dLbls>
        <c:gapWidth val="150"/>
        <c:axId val="147925504"/>
        <c:axId val="153398080"/>
      </c:barChart>
      <c:catAx>
        <c:axId val="147925504"/>
        <c:scaling>
          <c:orientation val="maxMin"/>
        </c:scaling>
        <c:delete val="0"/>
        <c:axPos val="l"/>
        <c:majorTickMark val="out"/>
        <c:minorTickMark val="none"/>
        <c:tickLblPos val="nextTo"/>
        <c:txPr>
          <a:bodyPr/>
          <a:lstStyle/>
          <a:p>
            <a:pPr>
              <a:defRPr sz="600"/>
            </a:pPr>
            <a:endParaRPr lang="en-US"/>
          </a:p>
        </c:txPr>
        <c:crossAx val="153398080"/>
        <c:crosses val="autoZero"/>
        <c:auto val="1"/>
        <c:lblAlgn val="ctr"/>
        <c:lblOffset val="100"/>
        <c:noMultiLvlLbl val="0"/>
      </c:catAx>
      <c:valAx>
        <c:axId val="153398080"/>
        <c:scaling>
          <c:orientation val="minMax"/>
          <c:max val="1"/>
        </c:scaling>
        <c:delete val="1"/>
        <c:axPos val="t"/>
        <c:majorGridlines/>
        <c:numFmt formatCode="0%" sourceLinked="0"/>
        <c:majorTickMark val="in"/>
        <c:minorTickMark val="cross"/>
        <c:tickLblPos val="none"/>
        <c:crossAx val="147925504"/>
        <c:crosses val="autoZero"/>
        <c:crossBetween val="between"/>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086645987975605E-2"/>
          <c:y val="0"/>
          <c:w val="0.90620059204333614"/>
          <c:h val="1"/>
        </c:manualLayout>
      </c:layout>
      <c:barChart>
        <c:barDir val="bar"/>
        <c:grouping val="clustered"/>
        <c:varyColors val="0"/>
        <c:ser>
          <c:idx val="0"/>
          <c:order val="0"/>
          <c:invertIfNegative val="0"/>
          <c:dLbls>
            <c:spPr>
              <a:noFill/>
              <a:ln>
                <a:noFill/>
              </a:ln>
              <a:effectLst/>
            </c:spPr>
            <c:txPr>
              <a:bodyPr/>
              <a:lstStyle/>
              <a:p>
                <a:pPr>
                  <a:defRPr sz="80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'Law-enf_ENG'!$D$50:$D$53</c:f>
              <c:numCache>
                <c:formatCode>0.0%</c:formatCode>
                <c:ptCount val="4"/>
                <c:pt idx="0">
                  <c:v>0</c:v>
                </c:pt>
                <c:pt idx="1">
                  <c:v>0</c:v>
                </c:pt>
                <c:pt idx="2">
                  <c:v>0</c:v>
                </c:pt>
                <c:pt idx="3">
                  <c:v>0</c:v>
                </c:pt>
              </c:numCache>
            </c:numRef>
          </c:val>
          <c:extLst>
            <c:ext xmlns:c16="http://schemas.microsoft.com/office/drawing/2014/chart" uri="{C3380CC4-5D6E-409C-BE32-E72D297353CC}">
              <c16:uniqueId val="{00000000-02AF-43E0-AFD2-91AB284F2424}"/>
            </c:ext>
          </c:extLst>
        </c:ser>
        <c:dLbls>
          <c:showLegendKey val="0"/>
          <c:showVal val="1"/>
          <c:showCatName val="0"/>
          <c:showSerName val="0"/>
          <c:showPercent val="0"/>
          <c:showBubbleSize val="0"/>
        </c:dLbls>
        <c:gapWidth val="150"/>
        <c:axId val="148082688"/>
        <c:axId val="170542208"/>
      </c:barChart>
      <c:catAx>
        <c:axId val="148082688"/>
        <c:scaling>
          <c:orientation val="maxMin"/>
        </c:scaling>
        <c:delete val="0"/>
        <c:axPos val="l"/>
        <c:majorTickMark val="out"/>
        <c:minorTickMark val="none"/>
        <c:tickLblPos val="nextTo"/>
        <c:txPr>
          <a:bodyPr/>
          <a:lstStyle/>
          <a:p>
            <a:pPr>
              <a:defRPr sz="600"/>
            </a:pPr>
            <a:endParaRPr lang="en-US"/>
          </a:p>
        </c:txPr>
        <c:crossAx val="170542208"/>
        <c:crosses val="autoZero"/>
        <c:auto val="1"/>
        <c:lblAlgn val="ctr"/>
        <c:lblOffset val="100"/>
        <c:noMultiLvlLbl val="0"/>
      </c:catAx>
      <c:valAx>
        <c:axId val="170542208"/>
        <c:scaling>
          <c:orientation val="minMax"/>
          <c:max val="1"/>
        </c:scaling>
        <c:delete val="1"/>
        <c:axPos val="t"/>
        <c:majorGridlines/>
        <c:numFmt formatCode="0%" sourceLinked="0"/>
        <c:majorTickMark val="in"/>
        <c:minorTickMark val="cross"/>
        <c:tickLblPos val="none"/>
        <c:crossAx val="148082688"/>
        <c:crosses val="autoZero"/>
        <c:crossBetween val="between"/>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586429124012464"/>
          <c:y val="9.8141083582059682E-2"/>
          <c:w val="0.59690781408161009"/>
          <c:h val="0.80058360800184236"/>
        </c:manualLayout>
      </c:layout>
      <c:radarChart>
        <c:radarStyle val="marker"/>
        <c:varyColors val="0"/>
        <c:ser>
          <c:idx val="0"/>
          <c:order val="0"/>
          <c:marker>
            <c:symbol val="none"/>
          </c:marker>
          <c:dLbls>
            <c:dLbl>
              <c:idx val="0"/>
              <c:layout>
                <c:manualLayout>
                  <c:x val="3.6111111111111115E-2"/>
                  <c:y val="4.80147737765466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91A-49D8-B4D1-5F0B8201092B}"/>
                </c:ext>
              </c:extLst>
            </c:dLbl>
            <c:dLbl>
              <c:idx val="1"/>
              <c:layout>
                <c:manualLayout>
                  <c:x val="-1.666666666666667E-2"/>
                  <c:y val="-6.77123602864221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91A-49D8-B4D1-5F0B8201092B}"/>
                </c:ext>
              </c:extLst>
            </c:dLbl>
            <c:dLbl>
              <c:idx val="2"/>
              <c:layout>
                <c:manualLayout>
                  <c:x val="8.333333333333335E-3"/>
                  <c:y val="-4.80147737765467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91A-49D8-B4D1-5F0B8201092B}"/>
                </c:ext>
              </c:extLst>
            </c:dLbl>
            <c:dLbl>
              <c:idx val="3"/>
              <c:layout>
                <c:manualLayout>
                  <c:x val="1.9444444444444396E-2"/>
                  <c:y val="-2.95475530932594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91A-49D8-B4D1-5F0B8201092B}"/>
                </c:ext>
              </c:extLst>
            </c:dLbl>
            <c:spPr>
              <a:solidFill>
                <a:schemeClr val="bg1">
                  <a:lumMod val="95000"/>
                </a:schemeClr>
              </a:solidFill>
            </c:spPr>
            <c:txPr>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('Law-enf_FRA'!$C$33,'Law-enf_FRA'!$C$39,'Law-enf_FRA'!$C$46,'Law-enf_FRA'!$C$51)</c:f>
              <c:strCache>
                <c:ptCount val="4"/>
                <c:pt idx="0">
                  <c:v>A — Patrouilles des surveillants</c:v>
                </c:pt>
                <c:pt idx="1">
                  <c:v>B – Gestion des patrouilles de surveillants</c:v>
                </c:pt>
                <c:pt idx="2">
                  <c:v>C — Renseignements et enquêtes</c:v>
                </c:pt>
                <c:pt idx="3">
                  <c:v>D — Élaboration d’une plainte recevable et bien motivée, mise en accusation et punition</c:v>
                </c:pt>
              </c:strCache>
            </c:strRef>
          </c:cat>
          <c:val>
            <c:numRef>
              <c:f>('Law-enf_FRA'!$D$33,'Law-enf_FRA'!$D$39,'Law-enf_FRA'!$D$46,'Law-enf_FRA'!$D$51)</c:f>
              <c:numCache>
                <c:formatCode>0.0%</c:formatCode>
                <c:ptCount val="4"/>
                <c:pt idx="0">
                  <c:v>0</c:v>
                </c:pt>
                <c:pt idx="1">
                  <c:v>0</c:v>
                </c:pt>
                <c:pt idx="2">
                  <c:v>0</c:v>
                </c:pt>
                <c:pt idx="3">
                  <c:v>0</c:v>
                </c:pt>
              </c:numCache>
            </c:numRef>
          </c:val>
          <c:extLst>
            <c:ext xmlns:c16="http://schemas.microsoft.com/office/drawing/2014/chart" uri="{C3380CC4-5D6E-409C-BE32-E72D297353CC}">
              <c16:uniqueId val="{00000004-291A-49D8-B4D1-5F0B8201092B}"/>
            </c:ext>
          </c:extLst>
        </c:ser>
        <c:dLbls>
          <c:showLegendKey val="0"/>
          <c:showVal val="0"/>
          <c:showCatName val="0"/>
          <c:showSerName val="0"/>
          <c:showPercent val="0"/>
          <c:showBubbleSize val="0"/>
        </c:dLbls>
        <c:axId val="148085248"/>
        <c:axId val="171058880"/>
      </c:radarChart>
      <c:catAx>
        <c:axId val="148085248"/>
        <c:scaling>
          <c:orientation val="minMax"/>
        </c:scaling>
        <c:delete val="0"/>
        <c:axPos val="b"/>
        <c:majorGridlines/>
        <c:numFmt formatCode="General" sourceLinked="0"/>
        <c:majorTickMark val="out"/>
        <c:minorTickMark val="none"/>
        <c:tickLblPos val="nextTo"/>
        <c:crossAx val="171058880"/>
        <c:crosses val="autoZero"/>
        <c:auto val="1"/>
        <c:lblAlgn val="ctr"/>
        <c:lblOffset val="100"/>
        <c:noMultiLvlLbl val="0"/>
      </c:catAx>
      <c:valAx>
        <c:axId val="171058880"/>
        <c:scaling>
          <c:orientation val="minMax"/>
          <c:max val="1"/>
        </c:scaling>
        <c:delete val="0"/>
        <c:axPos val="l"/>
        <c:majorGridlines/>
        <c:numFmt formatCode="0%" sourceLinked="0"/>
        <c:majorTickMark val="cross"/>
        <c:minorTickMark val="none"/>
        <c:tickLblPos val="nextTo"/>
        <c:txPr>
          <a:bodyPr/>
          <a:lstStyle/>
          <a:p>
            <a:pPr>
              <a:defRPr sz="900"/>
            </a:pPr>
            <a:endParaRPr lang="en-US"/>
          </a:p>
        </c:txPr>
        <c:crossAx val="148085248"/>
        <c:crosses val="autoZero"/>
        <c:crossBetween val="between"/>
        <c:majorUnit val="0.2"/>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086645987975605E-2"/>
          <c:y val="0"/>
          <c:w val="0.90620059204333614"/>
          <c:h val="1"/>
        </c:manualLayout>
      </c:layout>
      <c:barChart>
        <c:barDir val="bar"/>
        <c:grouping val="clustered"/>
        <c:varyColors val="0"/>
        <c:ser>
          <c:idx val="0"/>
          <c:order val="0"/>
          <c:invertIfNegative val="0"/>
          <c:dLbls>
            <c:spPr>
              <a:noFill/>
              <a:ln>
                <a:noFill/>
              </a:ln>
              <a:effectLst/>
            </c:spPr>
            <c:txPr>
              <a:bodyPr/>
              <a:lstStyle/>
              <a:p>
                <a:pPr>
                  <a:defRPr sz="80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'Law-enf_FRA'!$D$34:$D$38</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F35-40B0-B026-09D4053FFA6D}"/>
            </c:ext>
          </c:extLst>
        </c:ser>
        <c:dLbls>
          <c:showLegendKey val="0"/>
          <c:showVal val="1"/>
          <c:showCatName val="0"/>
          <c:showSerName val="0"/>
          <c:showPercent val="0"/>
          <c:showBubbleSize val="0"/>
        </c:dLbls>
        <c:gapWidth val="150"/>
        <c:axId val="148156416"/>
        <c:axId val="234390656"/>
      </c:barChart>
      <c:catAx>
        <c:axId val="148156416"/>
        <c:scaling>
          <c:orientation val="maxMin"/>
        </c:scaling>
        <c:delete val="0"/>
        <c:axPos val="l"/>
        <c:majorTickMark val="out"/>
        <c:minorTickMark val="none"/>
        <c:tickLblPos val="nextTo"/>
        <c:txPr>
          <a:bodyPr/>
          <a:lstStyle/>
          <a:p>
            <a:pPr>
              <a:defRPr sz="600"/>
            </a:pPr>
            <a:endParaRPr lang="en-US"/>
          </a:p>
        </c:txPr>
        <c:crossAx val="234390656"/>
        <c:crosses val="autoZero"/>
        <c:auto val="1"/>
        <c:lblAlgn val="ctr"/>
        <c:lblOffset val="100"/>
        <c:noMultiLvlLbl val="0"/>
      </c:catAx>
      <c:valAx>
        <c:axId val="234390656"/>
        <c:scaling>
          <c:orientation val="minMax"/>
          <c:max val="1"/>
        </c:scaling>
        <c:delete val="1"/>
        <c:axPos val="t"/>
        <c:majorGridlines/>
        <c:numFmt formatCode="0%" sourceLinked="0"/>
        <c:majorTickMark val="in"/>
        <c:minorTickMark val="cross"/>
        <c:tickLblPos val="none"/>
        <c:crossAx val="148156416"/>
        <c:crosses val="autoZero"/>
        <c:crossBetween val="between"/>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086645987975605E-2"/>
          <c:y val="0"/>
          <c:w val="0.90620059204333614"/>
          <c:h val="1"/>
        </c:manualLayout>
      </c:layout>
      <c:barChart>
        <c:barDir val="bar"/>
        <c:grouping val="clustered"/>
        <c:varyColors val="0"/>
        <c:ser>
          <c:idx val="0"/>
          <c:order val="0"/>
          <c:invertIfNegative val="0"/>
          <c:dLbls>
            <c:spPr>
              <a:noFill/>
              <a:ln>
                <a:noFill/>
              </a:ln>
              <a:effectLst/>
            </c:spPr>
            <c:txPr>
              <a:bodyPr/>
              <a:lstStyle/>
              <a:p>
                <a:pPr>
                  <a:defRPr sz="80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'Law-enf_FRA'!$D$40:$D$45</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5C75-4B94-AA91-B56BCB763194}"/>
            </c:ext>
          </c:extLst>
        </c:ser>
        <c:dLbls>
          <c:showLegendKey val="0"/>
          <c:showVal val="1"/>
          <c:showCatName val="0"/>
          <c:showSerName val="0"/>
          <c:showPercent val="0"/>
          <c:showBubbleSize val="0"/>
        </c:dLbls>
        <c:gapWidth val="150"/>
        <c:axId val="148156928"/>
        <c:axId val="234392384"/>
      </c:barChart>
      <c:catAx>
        <c:axId val="148156928"/>
        <c:scaling>
          <c:orientation val="maxMin"/>
        </c:scaling>
        <c:delete val="0"/>
        <c:axPos val="l"/>
        <c:majorTickMark val="out"/>
        <c:minorTickMark val="none"/>
        <c:tickLblPos val="nextTo"/>
        <c:txPr>
          <a:bodyPr/>
          <a:lstStyle/>
          <a:p>
            <a:pPr>
              <a:defRPr sz="600"/>
            </a:pPr>
            <a:endParaRPr lang="en-US"/>
          </a:p>
        </c:txPr>
        <c:crossAx val="234392384"/>
        <c:crosses val="autoZero"/>
        <c:auto val="1"/>
        <c:lblAlgn val="ctr"/>
        <c:lblOffset val="100"/>
        <c:noMultiLvlLbl val="0"/>
      </c:catAx>
      <c:valAx>
        <c:axId val="234392384"/>
        <c:scaling>
          <c:orientation val="minMax"/>
          <c:max val="1"/>
        </c:scaling>
        <c:delete val="1"/>
        <c:axPos val="t"/>
        <c:majorGridlines/>
        <c:numFmt formatCode="0%" sourceLinked="0"/>
        <c:majorTickMark val="in"/>
        <c:minorTickMark val="cross"/>
        <c:tickLblPos val="none"/>
        <c:crossAx val="148156928"/>
        <c:crosses val="autoZero"/>
        <c:crossBetween val="between"/>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086645987975605E-2"/>
          <c:y val="0"/>
          <c:w val="0.90620059204333614"/>
          <c:h val="1"/>
        </c:manualLayout>
      </c:layout>
      <c:barChart>
        <c:barDir val="bar"/>
        <c:grouping val="clustered"/>
        <c:varyColors val="0"/>
        <c:ser>
          <c:idx val="0"/>
          <c:order val="0"/>
          <c:invertIfNegative val="0"/>
          <c:dLbls>
            <c:spPr>
              <a:noFill/>
              <a:ln>
                <a:noFill/>
              </a:ln>
              <a:effectLst/>
            </c:spPr>
            <c:txPr>
              <a:bodyPr/>
              <a:lstStyle/>
              <a:p>
                <a:pPr>
                  <a:defRPr sz="80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'Law-enf_FRA'!$D$47:$D$50</c:f>
              <c:numCache>
                <c:formatCode>0.0%</c:formatCode>
                <c:ptCount val="4"/>
                <c:pt idx="0">
                  <c:v>0</c:v>
                </c:pt>
                <c:pt idx="1">
                  <c:v>0</c:v>
                </c:pt>
                <c:pt idx="2">
                  <c:v>0</c:v>
                </c:pt>
                <c:pt idx="3">
                  <c:v>0</c:v>
                </c:pt>
              </c:numCache>
            </c:numRef>
          </c:val>
          <c:extLst>
            <c:ext xmlns:c16="http://schemas.microsoft.com/office/drawing/2014/chart" uri="{C3380CC4-5D6E-409C-BE32-E72D297353CC}">
              <c16:uniqueId val="{00000000-8FDA-4693-AD17-F43F415767FC}"/>
            </c:ext>
          </c:extLst>
        </c:ser>
        <c:dLbls>
          <c:showLegendKey val="0"/>
          <c:showVal val="1"/>
          <c:showCatName val="0"/>
          <c:showSerName val="0"/>
          <c:showPercent val="0"/>
          <c:showBubbleSize val="0"/>
        </c:dLbls>
        <c:gapWidth val="150"/>
        <c:axId val="148157440"/>
        <c:axId val="234394688"/>
      </c:barChart>
      <c:catAx>
        <c:axId val="148157440"/>
        <c:scaling>
          <c:orientation val="maxMin"/>
        </c:scaling>
        <c:delete val="0"/>
        <c:axPos val="l"/>
        <c:majorTickMark val="out"/>
        <c:minorTickMark val="none"/>
        <c:tickLblPos val="nextTo"/>
        <c:txPr>
          <a:bodyPr/>
          <a:lstStyle/>
          <a:p>
            <a:pPr>
              <a:defRPr sz="600"/>
            </a:pPr>
            <a:endParaRPr lang="en-US"/>
          </a:p>
        </c:txPr>
        <c:crossAx val="234394688"/>
        <c:crosses val="autoZero"/>
        <c:auto val="1"/>
        <c:lblAlgn val="ctr"/>
        <c:lblOffset val="100"/>
        <c:noMultiLvlLbl val="0"/>
      </c:catAx>
      <c:valAx>
        <c:axId val="234394688"/>
        <c:scaling>
          <c:orientation val="minMax"/>
          <c:max val="1"/>
        </c:scaling>
        <c:delete val="1"/>
        <c:axPos val="t"/>
        <c:majorGridlines/>
        <c:numFmt formatCode="0%" sourceLinked="0"/>
        <c:majorTickMark val="in"/>
        <c:minorTickMark val="cross"/>
        <c:tickLblPos val="none"/>
        <c:crossAx val="148157440"/>
        <c:crosses val="autoZero"/>
        <c:crossBetween val="between"/>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27052</xdr:colOff>
      <xdr:row>1</xdr:row>
      <xdr:rowOff>100853</xdr:rowOff>
    </xdr:from>
    <xdr:to>
      <xdr:col>4</xdr:col>
      <xdr:colOff>952499</xdr:colOff>
      <xdr:row>29</xdr:row>
      <xdr:rowOff>100853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13608</xdr:colOff>
      <xdr:row>30</xdr:row>
      <xdr:rowOff>186653</xdr:rowOff>
    </xdr:from>
    <xdr:to>
      <xdr:col>4</xdr:col>
      <xdr:colOff>4628029</xdr:colOff>
      <xdr:row>36</xdr:row>
      <xdr:rowOff>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2704</xdr:colOff>
      <xdr:row>37</xdr:row>
      <xdr:rowOff>0</xdr:rowOff>
    </xdr:from>
    <xdr:to>
      <xdr:col>5</xdr:col>
      <xdr:colOff>0</xdr:colOff>
      <xdr:row>42</xdr:row>
      <xdr:rowOff>177362</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2704</xdr:colOff>
      <xdr:row>44</xdr:row>
      <xdr:rowOff>0</xdr:rowOff>
    </xdr:from>
    <xdr:to>
      <xdr:col>5</xdr:col>
      <xdr:colOff>0</xdr:colOff>
      <xdr:row>47</xdr:row>
      <xdr:rowOff>183931</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2704</xdr:colOff>
      <xdr:row>49</xdr:row>
      <xdr:rowOff>0</xdr:rowOff>
    </xdr:from>
    <xdr:to>
      <xdr:col>5</xdr:col>
      <xdr:colOff>0</xdr:colOff>
      <xdr:row>52</xdr:row>
      <xdr:rowOff>183931</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27052</xdr:colOff>
      <xdr:row>1</xdr:row>
      <xdr:rowOff>100852</xdr:rowOff>
    </xdr:from>
    <xdr:to>
      <xdr:col>4</xdr:col>
      <xdr:colOff>952499</xdr:colOff>
      <xdr:row>32</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13608</xdr:colOff>
      <xdr:row>32</xdr:row>
      <xdr:rowOff>186653</xdr:rowOff>
    </xdr:from>
    <xdr:to>
      <xdr:col>4</xdr:col>
      <xdr:colOff>4628029</xdr:colOff>
      <xdr:row>38</xdr:row>
      <xdr:rowOff>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2704</xdr:colOff>
      <xdr:row>39</xdr:row>
      <xdr:rowOff>0</xdr:rowOff>
    </xdr:from>
    <xdr:to>
      <xdr:col>5</xdr:col>
      <xdr:colOff>0</xdr:colOff>
      <xdr:row>44</xdr:row>
      <xdr:rowOff>177362</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2704</xdr:colOff>
      <xdr:row>46</xdr:row>
      <xdr:rowOff>0</xdr:rowOff>
    </xdr:from>
    <xdr:to>
      <xdr:col>5</xdr:col>
      <xdr:colOff>0</xdr:colOff>
      <xdr:row>49</xdr:row>
      <xdr:rowOff>183931</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2704</xdr:colOff>
      <xdr:row>51</xdr:row>
      <xdr:rowOff>0</xdr:rowOff>
    </xdr:from>
    <xdr:to>
      <xdr:col>5</xdr:col>
      <xdr:colOff>0</xdr:colOff>
      <xdr:row>54</xdr:row>
      <xdr:rowOff>183931</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163"/>
  <sheetViews>
    <sheetView tabSelected="1" workbookViewId="0">
      <selection activeCell="D56" sqref="D56"/>
    </sheetView>
    <sheetView tabSelected="1" topLeftCell="A48" workbookViewId="1">
      <selection activeCell="D67" sqref="D67"/>
    </sheetView>
  </sheetViews>
  <sheetFormatPr defaultColWidth="11.44140625" defaultRowHeight="11.4" x14ac:dyDescent="0.2"/>
  <cols>
    <col min="1" max="1" width="11.44140625" style="1"/>
    <col min="2" max="2" width="23.109375" style="1" customWidth="1"/>
    <col min="3" max="3" width="51.5546875" style="1" customWidth="1"/>
    <col min="4" max="4" width="22.5546875" style="1" customWidth="1"/>
    <col min="5" max="5" width="69.5546875" style="1" customWidth="1"/>
    <col min="6" max="16384" width="11.44140625" style="1"/>
  </cols>
  <sheetData>
    <row r="1" spans="1:5" ht="12" x14ac:dyDescent="0.2">
      <c r="A1" s="33" t="s">
        <v>0</v>
      </c>
      <c r="B1" s="33"/>
      <c r="C1" s="33"/>
      <c r="D1" s="33"/>
      <c r="E1" s="33"/>
    </row>
    <row r="31" spans="3:4" x14ac:dyDescent="0.2">
      <c r="C31" s="21" t="s">
        <v>1</v>
      </c>
      <c r="D31" s="22">
        <f>SUMIF(D57,"&gt;-99")/3</f>
        <v>0</v>
      </c>
    </row>
    <row r="32" spans="3:4" x14ac:dyDescent="0.2">
      <c r="C32" s="23" t="s">
        <v>2</v>
      </c>
      <c r="D32" s="24">
        <f>SUMIF(D58,"&gt;-99")/3</f>
        <v>0</v>
      </c>
    </row>
    <row r="33" spans="3:4" x14ac:dyDescent="0.2">
      <c r="C33" s="23" t="s">
        <v>3</v>
      </c>
      <c r="D33" s="24">
        <f>SUMIF(D63,"&gt;-99")/3</f>
        <v>0</v>
      </c>
    </row>
    <row r="34" spans="3:4" x14ac:dyDescent="0.2">
      <c r="C34" s="23" t="s">
        <v>4</v>
      </c>
      <c r="D34" s="24">
        <f>SUMIF(D70,"&gt;-99")/3</f>
        <v>0</v>
      </c>
    </row>
    <row r="35" spans="3:4" x14ac:dyDescent="0.2">
      <c r="C35" s="23" t="s">
        <v>5</v>
      </c>
      <c r="D35" s="24">
        <f>SUMIF(D77,"&gt;-99")/3</f>
        <v>0</v>
      </c>
    </row>
    <row r="36" spans="3:4" x14ac:dyDescent="0.2">
      <c r="C36" s="23" t="s">
        <v>6</v>
      </c>
      <c r="D36" s="24">
        <f>SUMIF(D85,"&gt;-99")/3</f>
        <v>0</v>
      </c>
    </row>
    <row r="37" spans="3:4" x14ac:dyDescent="0.2">
      <c r="C37" s="25" t="s">
        <v>7</v>
      </c>
      <c r="D37" s="22">
        <f>SUMIF(D91,"&gt;-99")/3</f>
        <v>0</v>
      </c>
    </row>
    <row r="38" spans="3:4" x14ac:dyDescent="0.2">
      <c r="C38" s="23" t="s">
        <v>8</v>
      </c>
      <c r="D38" s="24">
        <f>SUMIF(D92,"&gt;-99")/3</f>
        <v>0</v>
      </c>
    </row>
    <row r="39" spans="3:4" x14ac:dyDescent="0.2">
      <c r="C39" s="23" t="s">
        <v>9</v>
      </c>
      <c r="D39" s="24">
        <f>SUMIF(D98,"&gt;-99")/3</f>
        <v>0</v>
      </c>
    </row>
    <row r="40" spans="3:4" x14ac:dyDescent="0.2">
      <c r="C40" s="23" t="s">
        <v>10</v>
      </c>
      <c r="D40" s="24">
        <f>SUMIF(D105,"&gt;-99")/3</f>
        <v>0</v>
      </c>
    </row>
    <row r="41" spans="3:4" x14ac:dyDescent="0.2">
      <c r="C41" s="23" t="s">
        <v>11</v>
      </c>
      <c r="D41" s="24">
        <f>SUMIF(D111,"&gt;-99")/3</f>
        <v>0</v>
      </c>
    </row>
    <row r="42" spans="3:4" x14ac:dyDescent="0.2">
      <c r="C42" s="23" t="s">
        <v>12</v>
      </c>
      <c r="D42" s="24">
        <f>SUMIF(D117,"&gt;-99")/3</f>
        <v>0</v>
      </c>
    </row>
    <row r="43" spans="3:4" x14ac:dyDescent="0.2">
      <c r="C43" s="23" t="s">
        <v>13</v>
      </c>
      <c r="D43" s="24">
        <f>SUMIF(D124,"&gt;-99")/3</f>
        <v>0</v>
      </c>
    </row>
    <row r="44" spans="3:4" x14ac:dyDescent="0.2">
      <c r="C44" s="25" t="s">
        <v>14</v>
      </c>
      <c r="D44" s="22">
        <f>SUMIF(D130,"&gt;-99")/3</f>
        <v>0</v>
      </c>
    </row>
    <row r="45" spans="3:4" x14ac:dyDescent="0.2">
      <c r="C45" s="23" t="s">
        <v>15</v>
      </c>
      <c r="D45" s="24">
        <f>SUMIF(D131,"&gt;-99")/3</f>
        <v>0</v>
      </c>
    </row>
    <row r="46" spans="3:4" x14ac:dyDescent="0.2">
      <c r="C46" s="23" t="s">
        <v>16</v>
      </c>
      <c r="D46" s="24">
        <f>SUMIF(D141,"&gt;-99")/3</f>
        <v>0</v>
      </c>
    </row>
    <row r="47" spans="3:4" x14ac:dyDescent="0.2">
      <c r="C47" s="23" t="s">
        <v>17</v>
      </c>
      <c r="D47" s="24">
        <f>SUMIF(D147,"&gt;-99")/3</f>
        <v>0</v>
      </c>
    </row>
    <row r="48" spans="3:4" x14ac:dyDescent="0.2">
      <c r="C48" s="23" t="s">
        <v>18</v>
      </c>
      <c r="D48" s="24">
        <f>SUMIF(D152,"&gt;-99")/3</f>
        <v>0</v>
      </c>
    </row>
    <row r="49" spans="1:5" x14ac:dyDescent="0.2">
      <c r="C49" s="25" t="s">
        <v>19</v>
      </c>
      <c r="D49" s="22">
        <f>SUMIF(D157,"&gt;-99")/3</f>
        <v>0</v>
      </c>
    </row>
    <row r="50" spans="1:5" x14ac:dyDescent="0.2">
      <c r="C50" s="2" t="s">
        <v>20</v>
      </c>
      <c r="D50" s="24">
        <f>SUMIF(D158,"&gt;-99")/3</f>
        <v>0</v>
      </c>
    </row>
    <row r="51" spans="1:5" x14ac:dyDescent="0.2">
      <c r="C51" s="2" t="s">
        <v>21</v>
      </c>
      <c r="D51" s="24">
        <f>SUMIF(D159,"&gt;-99")/3</f>
        <v>0</v>
      </c>
    </row>
    <row r="52" spans="1:5" x14ac:dyDescent="0.2">
      <c r="C52" s="2" t="s">
        <v>22</v>
      </c>
      <c r="D52" s="24">
        <f>SUMIF(D160,"&gt;-99")/3</f>
        <v>0</v>
      </c>
    </row>
    <row r="53" spans="1:5" x14ac:dyDescent="0.2">
      <c r="C53" s="3" t="s">
        <v>23</v>
      </c>
      <c r="D53" s="24">
        <f>SUMIF(D161,"&gt;-99")/3</f>
        <v>0</v>
      </c>
    </row>
    <row r="55" spans="1:5" ht="24" x14ac:dyDescent="0.2">
      <c r="A55" s="4" t="s">
        <v>24</v>
      </c>
      <c r="B55" s="4" t="s">
        <v>25</v>
      </c>
      <c r="C55" s="4" t="s">
        <v>25</v>
      </c>
      <c r="D55" s="4" t="s">
        <v>26</v>
      </c>
      <c r="E55" s="5" t="s">
        <v>27</v>
      </c>
    </row>
    <row r="56" spans="1:5" ht="102.6" x14ac:dyDescent="0.2">
      <c r="A56" s="6"/>
      <c r="B56" s="7"/>
      <c r="C56" s="8" t="s">
        <v>28</v>
      </c>
      <c r="D56" s="32" t="s">
        <v>177</v>
      </c>
      <c r="E56" s="6"/>
    </row>
    <row r="57" spans="1:5" ht="15" customHeight="1" x14ac:dyDescent="0.2">
      <c r="A57" s="34" t="s">
        <v>29</v>
      </c>
      <c r="B57" s="35" t="s">
        <v>155</v>
      </c>
      <c r="C57" s="9" t="s">
        <v>30</v>
      </c>
      <c r="D57" s="26" t="e">
        <f>(IF(D58&lt;&gt;-99,D58,0)+IF(D63&lt;&gt;-99,D63,0)+IF(D70&lt;&gt;-99,D70,0)+IF(D77&lt;&gt;-99,D77,0)+IF(D85&lt;&gt;-99,D85,0))/(IF(D58&lt;&gt;-99,1,0)+IF(D63&lt;&gt;-99,1,0)+IF(D70&lt;&gt;-99,1,0)+IF(D77&lt;&gt;-99,1,0)+IF(D85&lt;&gt;-99,1,0))</f>
        <v>#DIV/0!</v>
      </c>
      <c r="E57" s="6"/>
    </row>
    <row r="58" spans="1:5" ht="12" x14ac:dyDescent="0.2">
      <c r="A58" s="34"/>
      <c r="B58" s="35"/>
      <c r="C58" s="10" t="s">
        <v>2</v>
      </c>
      <c r="D58" s="11">
        <f>IF(COUNTBLANK(D59:D62)=4,-99,(IF(D59&lt;&gt;-99,D59,0)+IF(D60&lt;&gt;-99,D60,0)+IF(D61&lt;&gt;-99,D61,0)+IF(D62&lt;&gt;-99,D62,0))/(COUNTIF(D59:D62,"&lt;&gt;-99")-COUNTBLANK(D59:D62)))</f>
        <v>-99</v>
      </c>
      <c r="E58" s="6"/>
    </row>
    <row r="59" spans="1:5" x14ac:dyDescent="0.2">
      <c r="A59" s="34"/>
      <c r="B59" s="35"/>
      <c r="C59" s="2" t="s">
        <v>31</v>
      </c>
      <c r="D59" s="12"/>
      <c r="E59" s="6"/>
    </row>
    <row r="60" spans="1:5" ht="22.8" x14ac:dyDescent="0.2">
      <c r="A60" s="34"/>
      <c r="B60" s="35"/>
      <c r="C60" s="2" t="s">
        <v>32</v>
      </c>
      <c r="D60" s="12"/>
      <c r="E60" s="6"/>
    </row>
    <row r="61" spans="1:5" x14ac:dyDescent="0.2">
      <c r="A61" s="34"/>
      <c r="B61" s="35"/>
      <c r="C61" s="2"/>
      <c r="D61" s="12"/>
      <c r="E61" s="6"/>
    </row>
    <row r="62" spans="1:5" x14ac:dyDescent="0.2">
      <c r="A62" s="34"/>
      <c r="B62" s="35"/>
      <c r="C62" s="13" t="s">
        <v>33</v>
      </c>
      <c r="D62" s="12"/>
      <c r="E62" s="6"/>
    </row>
    <row r="63" spans="1:5" ht="12" x14ac:dyDescent="0.2">
      <c r="A63" s="34"/>
      <c r="B63" s="35"/>
      <c r="C63" s="10" t="s">
        <v>3</v>
      </c>
      <c r="D63" s="11">
        <f>IF(COUNTBLANK(D64:D69)=6,-99,(IF(D64&lt;&gt;-99,D64,0)+IF(D65&lt;&gt;-99,D65,0)+IF(D66&lt;&gt;-99,D66,0)+IF(D67&lt;&gt;-99,D67,0)+IF(D68&lt;&gt;-99,D68,0)+IF(D69&lt;&gt;-99,D69,0))/(COUNTIF(D64:D69,"&lt;&gt;-99")-COUNTBLANK(D64:D69)))</f>
        <v>-99</v>
      </c>
      <c r="E63" s="6"/>
    </row>
    <row r="64" spans="1:5" x14ac:dyDescent="0.2">
      <c r="A64" s="34"/>
      <c r="B64" s="35"/>
      <c r="C64" s="2" t="s">
        <v>34</v>
      </c>
      <c r="D64" s="12"/>
      <c r="E64" s="6"/>
    </row>
    <row r="65" spans="1:5" x14ac:dyDescent="0.2">
      <c r="A65" s="34"/>
      <c r="B65" s="35"/>
      <c r="C65" s="2" t="s">
        <v>35</v>
      </c>
      <c r="D65" s="12"/>
      <c r="E65" s="6"/>
    </row>
    <row r="66" spans="1:5" x14ac:dyDescent="0.2">
      <c r="A66" s="34"/>
      <c r="B66" s="35"/>
      <c r="C66" s="2" t="s">
        <v>36</v>
      </c>
      <c r="D66" s="12"/>
      <c r="E66" s="6"/>
    </row>
    <row r="67" spans="1:5" ht="34.200000000000003" x14ac:dyDescent="0.2">
      <c r="A67" s="34"/>
      <c r="B67" s="35"/>
      <c r="C67" s="2" t="s">
        <v>37</v>
      </c>
      <c r="D67" s="12"/>
      <c r="E67" s="6"/>
    </row>
    <row r="68" spans="1:5" x14ac:dyDescent="0.2">
      <c r="A68" s="34"/>
      <c r="B68" s="35"/>
      <c r="C68" s="2"/>
      <c r="D68" s="12"/>
      <c r="E68" s="6"/>
    </row>
    <row r="69" spans="1:5" x14ac:dyDescent="0.2">
      <c r="A69" s="34"/>
      <c r="B69" s="35"/>
      <c r="C69" s="13" t="s">
        <v>33</v>
      </c>
      <c r="D69" s="12"/>
      <c r="E69" s="6"/>
    </row>
    <row r="70" spans="1:5" ht="12" x14ac:dyDescent="0.2">
      <c r="A70" s="34"/>
      <c r="B70" s="35"/>
      <c r="C70" s="10" t="s">
        <v>4</v>
      </c>
      <c r="D70" s="11">
        <f>IF(COUNTBLANK(D71:D76)=6,-99,(IF(D71&lt;&gt;-99,D71,0)+IF(D72&lt;&gt;-99,D72,0)+IF(D73&lt;&gt;-99,D73,0)+IF(D74&lt;&gt;-99,D74,0)+IF(D75&lt;&gt;-99,D75,0)+IF(D76&lt;&gt;-99,D76,0))/(COUNTIF(D71:D76,"&lt;&gt;-99")-COUNTBLANK(D71:D76)))</f>
        <v>-99</v>
      </c>
      <c r="E70" s="6"/>
    </row>
    <row r="71" spans="1:5" x14ac:dyDescent="0.2">
      <c r="A71" s="34"/>
      <c r="B71" s="35"/>
      <c r="C71" s="2" t="s">
        <v>38</v>
      </c>
      <c r="D71" s="12"/>
      <c r="E71" s="6"/>
    </row>
    <row r="72" spans="1:5" x14ac:dyDescent="0.2">
      <c r="A72" s="34"/>
      <c r="B72" s="35"/>
      <c r="C72" s="2" t="s">
        <v>39</v>
      </c>
      <c r="D72" s="12"/>
      <c r="E72" s="6"/>
    </row>
    <row r="73" spans="1:5" x14ac:dyDescent="0.2">
      <c r="A73" s="34"/>
      <c r="B73" s="35"/>
      <c r="C73" s="2" t="s">
        <v>40</v>
      </c>
      <c r="D73" s="12"/>
      <c r="E73" s="6"/>
    </row>
    <row r="74" spans="1:5" x14ac:dyDescent="0.2">
      <c r="A74" s="34"/>
      <c r="B74" s="35"/>
      <c r="C74" s="2" t="s">
        <v>41</v>
      </c>
      <c r="D74" s="12"/>
      <c r="E74" s="6"/>
    </row>
    <row r="75" spans="1:5" x14ac:dyDescent="0.2">
      <c r="A75" s="34"/>
      <c r="B75" s="35"/>
      <c r="C75" s="2"/>
      <c r="D75" s="12"/>
      <c r="E75" s="6"/>
    </row>
    <row r="76" spans="1:5" x14ac:dyDescent="0.2">
      <c r="A76" s="34"/>
      <c r="B76" s="35"/>
      <c r="C76" s="13" t="s">
        <v>33</v>
      </c>
      <c r="D76" s="12"/>
      <c r="E76" s="6"/>
    </row>
    <row r="77" spans="1:5" ht="12" x14ac:dyDescent="0.2">
      <c r="A77" s="34"/>
      <c r="B77" s="35"/>
      <c r="C77" s="10" t="s">
        <v>5</v>
      </c>
      <c r="D77" s="11">
        <f>IF(COUNTBLANK(D78:D84)=7,-99,(IF(D78&lt;&gt;-99,D78,0)+IF(D79&lt;&gt;-99,D79,0)+IF(D80&lt;&gt;-99,D80,0)+IF(D81&lt;&gt;-99,D81,0)+IF(D83&lt;&gt;-99,D83,0)+IF(D84&lt;&gt;-99,D84,0))/(COUNTIF(D78:D84,"&lt;&gt;-99")-COUNTBLANK(D78:D84)))</f>
        <v>-99</v>
      </c>
      <c r="E77" s="6"/>
    </row>
    <row r="78" spans="1:5" x14ac:dyDescent="0.2">
      <c r="A78" s="34"/>
      <c r="B78" s="35"/>
      <c r="C78" s="2" t="s">
        <v>42</v>
      </c>
      <c r="D78" s="12"/>
      <c r="E78" s="6"/>
    </row>
    <row r="79" spans="1:5" x14ac:dyDescent="0.2">
      <c r="A79" s="34"/>
      <c r="B79" s="35"/>
      <c r="C79" s="2" t="s">
        <v>43</v>
      </c>
      <c r="D79" s="12"/>
      <c r="E79" s="6"/>
    </row>
    <row r="80" spans="1:5" ht="22.8" x14ac:dyDescent="0.2">
      <c r="A80" s="34"/>
      <c r="B80" s="35"/>
      <c r="C80" s="2" t="s">
        <v>44</v>
      </c>
      <c r="D80" s="12"/>
      <c r="E80" s="6"/>
    </row>
    <row r="81" spans="1:5" ht="22.8" x14ac:dyDescent="0.2">
      <c r="A81" s="34"/>
      <c r="B81" s="35"/>
      <c r="C81" s="2" t="s">
        <v>45</v>
      </c>
      <c r="D81" s="12"/>
      <c r="E81" s="6"/>
    </row>
    <row r="82" spans="1:5" x14ac:dyDescent="0.2">
      <c r="A82" s="34"/>
      <c r="B82" s="35"/>
      <c r="C82" s="2" t="s">
        <v>46</v>
      </c>
      <c r="D82" s="12"/>
      <c r="E82" s="6"/>
    </row>
    <row r="83" spans="1:5" x14ac:dyDescent="0.2">
      <c r="A83" s="34"/>
      <c r="B83" s="35"/>
      <c r="C83" s="14"/>
      <c r="D83" s="12"/>
      <c r="E83" s="6"/>
    </row>
    <row r="84" spans="1:5" x14ac:dyDescent="0.2">
      <c r="A84" s="34"/>
      <c r="B84" s="35"/>
      <c r="C84" s="13" t="s">
        <v>33</v>
      </c>
      <c r="D84" s="12"/>
      <c r="E84" s="6"/>
    </row>
    <row r="85" spans="1:5" ht="12" x14ac:dyDescent="0.2">
      <c r="A85" s="34"/>
      <c r="B85" s="35"/>
      <c r="C85" s="10" t="s">
        <v>6</v>
      </c>
      <c r="D85" s="11">
        <f>IF(COUNTBLANK(D86:D90)=5,-99,(IF(D86&lt;&gt;-99,D86,0)+IF(D87&lt;&gt;-99,D87,0)+IF(D88&lt;&gt;-99,D88,0)+IF(D89&lt;&gt;-99,D89,0)+IF(D90&lt;&gt;-99,D90,0))/(COUNTIF(D86:D90,"&lt;&gt;-99")-COUNTBLANK(D86:D90)))</f>
        <v>-99</v>
      </c>
      <c r="E85" s="6"/>
    </row>
    <row r="86" spans="1:5" ht="22.8" x14ac:dyDescent="0.2">
      <c r="A86" s="34"/>
      <c r="B86" s="35"/>
      <c r="C86" s="2" t="s">
        <v>47</v>
      </c>
      <c r="D86" s="12"/>
      <c r="E86" s="6"/>
    </row>
    <row r="87" spans="1:5" ht="22.8" x14ac:dyDescent="0.2">
      <c r="A87" s="34"/>
      <c r="B87" s="35"/>
      <c r="C87" s="2" t="s">
        <v>48</v>
      </c>
      <c r="D87" s="12"/>
      <c r="E87" s="6"/>
    </row>
    <row r="88" spans="1:5" ht="22.8" x14ac:dyDescent="0.2">
      <c r="A88" s="34"/>
      <c r="B88" s="35"/>
      <c r="C88" s="2" t="s">
        <v>49</v>
      </c>
      <c r="D88" s="12"/>
      <c r="E88" s="6"/>
    </row>
    <row r="89" spans="1:5" x14ac:dyDescent="0.2">
      <c r="A89" s="34"/>
      <c r="B89" s="35"/>
      <c r="C89" s="2"/>
      <c r="D89" s="12"/>
      <c r="E89" s="6"/>
    </row>
    <row r="90" spans="1:5" x14ac:dyDescent="0.2">
      <c r="A90" s="34"/>
      <c r="B90" s="35"/>
      <c r="C90" s="13" t="s">
        <v>33</v>
      </c>
      <c r="D90" s="12"/>
      <c r="E90" s="6"/>
    </row>
    <row r="91" spans="1:5" ht="12" x14ac:dyDescent="0.2">
      <c r="A91" s="34"/>
      <c r="B91" s="35"/>
      <c r="C91" s="15" t="s">
        <v>50</v>
      </c>
      <c r="D91" s="27" t="e">
        <f>(IF(D92&lt;&gt;-99,D92,0)+IF(D98&lt;&gt;-99,D98,0)+IF(D105&lt;&gt;-99,D105,0)+IF(D111&lt;&gt;-99,D111,0)+IF(D117&lt;&gt;-99,D117,0)+IF(D124&lt;&gt;-99,D124,0))/(IF(D92&lt;&gt;-99,1,0)+IF(D98&lt;&gt;-99,1,0)+IF(D105&lt;&gt;-99,1,0)+IF(D111&lt;&gt;-99,1,0)+IF(D117&lt;&gt;-99,1,0)+IF(D124&lt;&gt;-99,1,0))</f>
        <v>#DIV/0!</v>
      </c>
      <c r="E91" s="6"/>
    </row>
    <row r="92" spans="1:5" ht="12" x14ac:dyDescent="0.2">
      <c r="A92" s="34"/>
      <c r="B92" s="35"/>
      <c r="C92" s="10" t="s">
        <v>8</v>
      </c>
      <c r="D92" s="11">
        <f>IF(COUNTBLANK(D93:D97)=5,-99,(IF(D93&lt;&gt;-99,D93,0)+IF(D94&lt;&gt;-99,D94,0)+IF(D95&lt;&gt;-99,D95,0)+IF(D96&lt;&gt;-99,D96,0)+IF(D97&lt;&gt;-99,D97,0))/(COUNTIF(D93:D97,"&lt;&gt;-99")-COUNTBLANK(D93:D97)))</f>
        <v>-99</v>
      </c>
      <c r="E92" s="6"/>
    </row>
    <row r="93" spans="1:5" ht="45.6" x14ac:dyDescent="0.2">
      <c r="A93" s="34"/>
      <c r="B93" s="35"/>
      <c r="C93" s="2" t="s">
        <v>51</v>
      </c>
      <c r="D93" s="12"/>
      <c r="E93" s="6"/>
    </row>
    <row r="94" spans="1:5" ht="22.8" x14ac:dyDescent="0.2">
      <c r="A94" s="34"/>
      <c r="B94" s="35"/>
      <c r="C94" s="2" t="s">
        <v>52</v>
      </c>
      <c r="D94" s="12"/>
      <c r="E94" s="6"/>
    </row>
    <row r="95" spans="1:5" ht="22.8" x14ac:dyDescent="0.2">
      <c r="A95" s="34"/>
      <c r="B95" s="35"/>
      <c r="C95" s="2" t="s">
        <v>53</v>
      </c>
      <c r="D95" s="12"/>
      <c r="E95" s="6"/>
    </row>
    <row r="96" spans="1:5" x14ac:dyDescent="0.2">
      <c r="A96" s="34"/>
      <c r="B96" s="35"/>
      <c r="C96" s="2"/>
      <c r="D96" s="12"/>
      <c r="E96" s="6"/>
    </row>
    <row r="97" spans="1:5" x14ac:dyDescent="0.2">
      <c r="A97" s="34"/>
      <c r="B97" s="35"/>
      <c r="C97" s="13" t="s">
        <v>33</v>
      </c>
      <c r="D97" s="12"/>
      <c r="E97" s="6"/>
    </row>
    <row r="98" spans="1:5" ht="12" x14ac:dyDescent="0.2">
      <c r="A98" s="34"/>
      <c r="B98" s="35"/>
      <c r="C98" s="10" t="s">
        <v>9</v>
      </c>
      <c r="D98" s="11">
        <f>IF(COUNTBLANK(D99:D104)=6,-99,(IF(D99&lt;&gt;-99,D99,0)+IF(D100&lt;&gt;-99,D100,0)+IF(D101&lt;&gt;-99,D101,0)+IF(D102&lt;&gt;-99,D102,0)+IF(D103&lt;&gt;-99,D103,0)+IF(D104&lt;&gt;-99,D104,0))/(COUNTIF(D99:D104,"&lt;&gt;-99")-COUNTBLANK(D99:D104)))</f>
        <v>-99</v>
      </c>
      <c r="E98" s="6"/>
    </row>
    <row r="99" spans="1:5" x14ac:dyDescent="0.2">
      <c r="A99" s="34"/>
      <c r="B99" s="35"/>
      <c r="C99" s="2" t="s">
        <v>54</v>
      </c>
      <c r="D99" s="12"/>
      <c r="E99" s="6"/>
    </row>
    <row r="100" spans="1:5" ht="22.8" x14ac:dyDescent="0.2">
      <c r="A100" s="34"/>
      <c r="B100" s="35"/>
      <c r="C100" s="2" t="s">
        <v>55</v>
      </c>
      <c r="D100" s="12"/>
      <c r="E100" s="6"/>
    </row>
    <row r="101" spans="1:5" ht="22.8" x14ac:dyDescent="0.2">
      <c r="A101" s="34"/>
      <c r="B101" s="35"/>
      <c r="C101" s="2" t="s">
        <v>56</v>
      </c>
      <c r="D101" s="12"/>
      <c r="E101" s="6"/>
    </row>
    <row r="102" spans="1:5" ht="22.8" x14ac:dyDescent="0.2">
      <c r="A102" s="34"/>
      <c r="B102" s="35"/>
      <c r="C102" s="2" t="s">
        <v>57</v>
      </c>
      <c r="D102" s="12"/>
      <c r="E102" s="6"/>
    </row>
    <row r="103" spans="1:5" x14ac:dyDescent="0.2">
      <c r="A103" s="34"/>
      <c r="B103" s="35"/>
      <c r="C103" s="2"/>
      <c r="D103" s="12"/>
      <c r="E103" s="6"/>
    </row>
    <row r="104" spans="1:5" x14ac:dyDescent="0.2">
      <c r="A104" s="34"/>
      <c r="B104" s="35"/>
      <c r="C104" s="13" t="s">
        <v>33</v>
      </c>
      <c r="D104" s="12"/>
      <c r="E104" s="6"/>
    </row>
    <row r="105" spans="1:5" ht="12" x14ac:dyDescent="0.2">
      <c r="A105" s="34"/>
      <c r="B105" s="35"/>
      <c r="C105" s="10" t="s">
        <v>10</v>
      </c>
      <c r="D105" s="11">
        <f>IF(COUNTBLANK(D106:D110)=5,-99,(IF(D106&lt;&gt;-99,D106,0)+IF(D107&lt;&gt;-99,D107,0)+IF(D108&lt;&gt;-99,D108,0)+IF(D109&lt;&gt;-99,D109,0)+IF(D110&lt;&gt;-99,D110,0))/(COUNTIF(D106:D110,"&lt;&gt;-99")-COUNTBLANK(D106:D110)))</f>
        <v>-99</v>
      </c>
      <c r="E105" s="6"/>
    </row>
    <row r="106" spans="1:5" x14ac:dyDescent="0.2">
      <c r="A106" s="34"/>
      <c r="B106" s="35"/>
      <c r="C106" s="2" t="s">
        <v>58</v>
      </c>
      <c r="D106" s="12"/>
      <c r="E106" s="6"/>
    </row>
    <row r="107" spans="1:5" ht="22.8" x14ac:dyDescent="0.2">
      <c r="A107" s="34"/>
      <c r="B107" s="35"/>
      <c r="C107" s="2" t="s">
        <v>59</v>
      </c>
      <c r="D107" s="12"/>
      <c r="E107" s="6"/>
    </row>
    <row r="108" spans="1:5" ht="22.8" x14ac:dyDescent="0.2">
      <c r="A108" s="34"/>
      <c r="B108" s="35"/>
      <c r="C108" s="2" t="s">
        <v>60</v>
      </c>
      <c r="D108" s="12"/>
      <c r="E108" s="6"/>
    </row>
    <row r="109" spans="1:5" x14ac:dyDescent="0.2">
      <c r="A109" s="34"/>
      <c r="B109" s="35"/>
      <c r="C109" s="2"/>
      <c r="D109" s="12"/>
      <c r="E109" s="6"/>
    </row>
    <row r="110" spans="1:5" x14ac:dyDescent="0.2">
      <c r="A110" s="34"/>
      <c r="B110" s="35"/>
      <c r="C110" s="13" t="s">
        <v>33</v>
      </c>
      <c r="D110" s="12"/>
      <c r="E110" s="6"/>
    </row>
    <row r="111" spans="1:5" ht="12" x14ac:dyDescent="0.2">
      <c r="A111" s="34"/>
      <c r="B111" s="35"/>
      <c r="C111" s="10" t="s">
        <v>11</v>
      </c>
      <c r="D111" s="11">
        <f>IF(COUNTBLANK(D112:D116)=5,-99,(IF(D112&lt;&gt;-99,D112,0)+IF(D113&lt;&gt;-99,D113,0)+IF(D114&lt;&gt;-99,D114,0)+IF(D115&lt;&gt;-99,D115,0)+IF(D116&lt;&gt;-99,D116,0))/(COUNTIF(D112:D116,"&lt;&gt;-99")-COUNTBLANK(D112:D116)))</f>
        <v>-99</v>
      </c>
      <c r="E111" s="6"/>
    </row>
    <row r="112" spans="1:5" x14ac:dyDescent="0.2">
      <c r="A112" s="34"/>
      <c r="B112" s="35"/>
      <c r="C112" s="2" t="s">
        <v>61</v>
      </c>
      <c r="D112" s="12"/>
      <c r="E112" s="6"/>
    </row>
    <row r="113" spans="1:5" x14ac:dyDescent="0.2">
      <c r="A113" s="34"/>
      <c r="B113" s="35"/>
      <c r="C113" s="2" t="s">
        <v>62</v>
      </c>
      <c r="D113" s="12"/>
      <c r="E113" s="6"/>
    </row>
    <row r="114" spans="1:5" x14ac:dyDescent="0.2">
      <c r="A114" s="34"/>
      <c r="B114" s="35"/>
      <c r="C114" s="2" t="s">
        <v>63</v>
      </c>
      <c r="D114" s="12"/>
      <c r="E114" s="6"/>
    </row>
    <row r="115" spans="1:5" x14ac:dyDescent="0.2">
      <c r="A115" s="34"/>
      <c r="B115" s="35"/>
      <c r="C115" s="2"/>
      <c r="D115" s="12"/>
      <c r="E115" s="6"/>
    </row>
    <row r="116" spans="1:5" x14ac:dyDescent="0.2">
      <c r="A116" s="34"/>
      <c r="B116" s="35"/>
      <c r="C116" s="13" t="s">
        <v>33</v>
      </c>
      <c r="D116" s="12"/>
      <c r="E116" s="6"/>
    </row>
    <row r="117" spans="1:5" ht="12" x14ac:dyDescent="0.2">
      <c r="A117" s="34"/>
      <c r="B117" s="35"/>
      <c r="C117" s="10" t="s">
        <v>12</v>
      </c>
      <c r="D117" s="11">
        <f>IF(COUNTBLANK(D118:D123)=6,-99,(IF(D118&lt;&gt;-99,D118,0)+IF(D119&lt;&gt;-99,D119,0)+IF(D120&lt;&gt;-99,D120,0)+IF(D121&lt;&gt;-99,D121,0)+IF(D122&lt;&gt;-99,D122,0)+IF(D123&lt;&gt;-99,D123,0))/(COUNTIF(D118:D123,"&lt;&gt;-99")-COUNTBLANK(D118:D123)))</f>
        <v>-99</v>
      </c>
      <c r="E117" s="6"/>
    </row>
    <row r="118" spans="1:5" x14ac:dyDescent="0.2">
      <c r="A118" s="34"/>
      <c r="B118" s="35"/>
      <c r="C118" s="2" t="s">
        <v>64</v>
      </c>
      <c r="D118" s="12"/>
      <c r="E118" s="6"/>
    </row>
    <row r="119" spans="1:5" x14ac:dyDescent="0.2">
      <c r="A119" s="34"/>
      <c r="B119" s="35"/>
      <c r="C119" s="2" t="s">
        <v>65</v>
      </c>
      <c r="D119" s="12"/>
      <c r="E119" s="6"/>
    </row>
    <row r="120" spans="1:5" x14ac:dyDescent="0.2">
      <c r="A120" s="34"/>
      <c r="B120" s="35"/>
      <c r="C120" s="2" t="s">
        <v>66</v>
      </c>
      <c r="D120" s="12"/>
      <c r="E120" s="6"/>
    </row>
    <row r="121" spans="1:5" x14ac:dyDescent="0.2">
      <c r="A121" s="34"/>
      <c r="B121" s="35"/>
      <c r="C121" s="2" t="s">
        <v>67</v>
      </c>
      <c r="D121" s="12"/>
      <c r="E121" s="6"/>
    </row>
    <row r="122" spans="1:5" x14ac:dyDescent="0.2">
      <c r="A122" s="34"/>
      <c r="B122" s="35"/>
      <c r="C122" s="2"/>
      <c r="D122" s="12"/>
      <c r="E122" s="6"/>
    </row>
    <row r="123" spans="1:5" x14ac:dyDescent="0.2">
      <c r="A123" s="34"/>
      <c r="B123" s="35"/>
      <c r="C123" s="13" t="s">
        <v>33</v>
      </c>
      <c r="D123" s="12"/>
      <c r="E123" s="6"/>
    </row>
    <row r="124" spans="1:5" ht="12" x14ac:dyDescent="0.2">
      <c r="A124" s="34"/>
      <c r="B124" s="35"/>
      <c r="C124" s="10" t="s">
        <v>13</v>
      </c>
      <c r="D124" s="11">
        <f>IF(COUNTBLANK(D125:D129)=5,-99,(IF(D125&lt;&gt;-99,D125,0)+IF(D126&lt;&gt;-99,D126,0)+IF(D127&lt;&gt;-99,D127,0)+IF(D128&lt;&gt;-99,D128,0)+IF(D129&lt;&gt;-99,D129,0))/(COUNTIF(D125:D129,"&lt;&gt;-99")-COUNTBLANK(D125:D129)))</f>
        <v>-99</v>
      </c>
      <c r="E124" s="6"/>
    </row>
    <row r="125" spans="1:5" x14ac:dyDescent="0.2">
      <c r="A125" s="34"/>
      <c r="B125" s="35"/>
      <c r="C125" s="2" t="s">
        <v>68</v>
      </c>
      <c r="D125" s="12"/>
      <c r="E125" s="6"/>
    </row>
    <row r="126" spans="1:5" x14ac:dyDescent="0.2">
      <c r="A126" s="34"/>
      <c r="B126" s="35"/>
      <c r="C126" s="2" t="s">
        <v>69</v>
      </c>
      <c r="D126" s="12"/>
      <c r="E126" s="6"/>
    </row>
    <row r="127" spans="1:5" ht="22.8" x14ac:dyDescent="0.2">
      <c r="A127" s="34"/>
      <c r="B127" s="35"/>
      <c r="C127" s="2" t="s">
        <v>70</v>
      </c>
      <c r="D127" s="12"/>
      <c r="E127" s="6"/>
    </row>
    <row r="128" spans="1:5" x14ac:dyDescent="0.2">
      <c r="A128" s="34"/>
      <c r="B128" s="35"/>
      <c r="C128" s="2"/>
      <c r="D128" s="12"/>
      <c r="E128" s="6"/>
    </row>
    <row r="129" spans="1:5" x14ac:dyDescent="0.2">
      <c r="A129" s="34"/>
      <c r="B129" s="35"/>
      <c r="C129" s="13" t="s">
        <v>33</v>
      </c>
      <c r="D129" s="12"/>
      <c r="E129" s="6"/>
    </row>
    <row r="130" spans="1:5" ht="15" customHeight="1" x14ac:dyDescent="0.2">
      <c r="A130" s="34" t="s">
        <v>71</v>
      </c>
      <c r="B130" s="36" t="s">
        <v>88</v>
      </c>
      <c r="C130" s="16" t="s">
        <v>72</v>
      </c>
      <c r="D130" s="27" t="e">
        <f>(IF(D131&lt;&gt;-99,D131,0)+IF(D141&lt;&gt;-99,D141,0)+IF(D147&lt;&gt;-99,D147,0)+IF(D152&lt;&gt;-99,D152,0)+IF(D157&lt;&gt;-99,D157,0))/(IF(D131&lt;&gt;-99,1,0)+IF(D141&lt;&gt;-99,1,0)+IF(D147&lt;&gt;-99,1,0)+IF(D152&lt;&gt;-99,1,0)+IF(D157&lt;&gt;-99,1,0))</f>
        <v>#DIV/0!</v>
      </c>
      <c r="E130" s="6"/>
    </row>
    <row r="131" spans="1:5" ht="12" x14ac:dyDescent="0.2">
      <c r="A131" s="34"/>
      <c r="B131" s="36"/>
      <c r="C131" s="17" t="s">
        <v>15</v>
      </c>
      <c r="D131" s="11">
        <f>IF(COUNTBLANK(D132:D140)=9,-99,(IF(D132&lt;&gt;-99,D132,0)+IF(D133&lt;&gt;-99,D133,0)+IF(D134&lt;&gt;-99,D134,0)+IF(D135&lt;&gt;-99,D135,0)+IF(D137&lt;&gt;-99,D137,0)+IF(D138&lt;&gt;-99,D138,0)+IF(D139&lt;&gt;-99,D139,0)+IF(D140&lt;&gt;-99,D140,0))/(COUNTIF(D132:D140,"&lt;&gt;-99")-COUNTBLANK(D132:D140)))</f>
        <v>-99</v>
      </c>
      <c r="E131" s="6"/>
    </row>
    <row r="132" spans="1:5" x14ac:dyDescent="0.2">
      <c r="A132" s="34"/>
      <c r="B132" s="36"/>
      <c r="C132" s="18" t="s">
        <v>73</v>
      </c>
      <c r="D132" s="12"/>
      <c r="E132" s="6"/>
    </row>
    <row r="133" spans="1:5" x14ac:dyDescent="0.2">
      <c r="A133" s="34"/>
      <c r="B133" s="36"/>
      <c r="C133" s="18" t="s">
        <v>74</v>
      </c>
      <c r="D133" s="12"/>
      <c r="E133" s="6"/>
    </row>
    <row r="134" spans="1:5" x14ac:dyDescent="0.2">
      <c r="A134" s="34"/>
      <c r="B134" s="36"/>
      <c r="C134" s="18" t="s">
        <v>75</v>
      </c>
      <c r="D134" s="12"/>
      <c r="E134" s="6"/>
    </row>
    <row r="135" spans="1:5" x14ac:dyDescent="0.2">
      <c r="A135" s="34"/>
      <c r="B135" s="36"/>
      <c r="C135" s="18" t="s">
        <v>76</v>
      </c>
      <c r="D135" s="12"/>
      <c r="E135" s="6"/>
    </row>
    <row r="136" spans="1:5" x14ac:dyDescent="0.2">
      <c r="A136" s="34"/>
      <c r="B136" s="36"/>
      <c r="C136" s="18" t="s">
        <v>77</v>
      </c>
      <c r="D136" s="12"/>
      <c r="E136" s="6"/>
    </row>
    <row r="137" spans="1:5" ht="22.8" x14ac:dyDescent="0.2">
      <c r="A137" s="34"/>
      <c r="B137" s="36"/>
      <c r="C137" s="18" t="s">
        <v>78</v>
      </c>
      <c r="D137" s="12"/>
      <c r="E137" s="6"/>
    </row>
    <row r="138" spans="1:5" ht="22.8" x14ac:dyDescent="0.2">
      <c r="A138" s="34"/>
      <c r="B138" s="36"/>
      <c r="C138" s="18" t="s">
        <v>79</v>
      </c>
      <c r="D138" s="12"/>
      <c r="E138" s="6"/>
    </row>
    <row r="139" spans="1:5" x14ac:dyDescent="0.2">
      <c r="A139" s="34"/>
      <c r="B139" s="36"/>
      <c r="C139" s="18"/>
      <c r="D139" s="12"/>
      <c r="E139" s="6"/>
    </row>
    <row r="140" spans="1:5" x14ac:dyDescent="0.2">
      <c r="A140" s="34"/>
      <c r="B140" s="36"/>
      <c r="C140" s="19" t="s">
        <v>33</v>
      </c>
      <c r="D140" s="12"/>
      <c r="E140" s="6"/>
    </row>
    <row r="141" spans="1:5" ht="12" x14ac:dyDescent="0.2">
      <c r="A141" s="34"/>
      <c r="B141" s="36"/>
      <c r="C141" s="17" t="s">
        <v>16</v>
      </c>
      <c r="D141" s="11">
        <f>IF(COUNTBLANK(D142:D146)=5,-99,(IF(D142&lt;&gt;-99,D142,0)+IF(D143&lt;&gt;-99,D143,0)+IF(D144&lt;&gt;-99,D144,0)+IF(D145&lt;&gt;-99,D145,0)+IF(D146&lt;&gt;-99,D146,0))/(COUNTIF(D142:D146,"&lt;&gt;-99")-COUNTBLANK(D142:D146)))</f>
        <v>-99</v>
      </c>
      <c r="E141" s="6"/>
    </row>
    <row r="142" spans="1:5" x14ac:dyDescent="0.2">
      <c r="A142" s="34"/>
      <c r="B142" s="36"/>
      <c r="C142" s="18" t="s">
        <v>80</v>
      </c>
      <c r="D142" s="12"/>
      <c r="E142" s="6"/>
    </row>
    <row r="143" spans="1:5" x14ac:dyDescent="0.2">
      <c r="A143" s="34"/>
      <c r="B143" s="36"/>
      <c r="C143" s="18" t="s">
        <v>81</v>
      </c>
      <c r="D143" s="12"/>
      <c r="E143" s="6"/>
    </row>
    <row r="144" spans="1:5" x14ac:dyDescent="0.2">
      <c r="A144" s="34"/>
      <c r="B144" s="36"/>
      <c r="C144" s="18" t="s">
        <v>82</v>
      </c>
      <c r="D144" s="12"/>
      <c r="E144" s="6"/>
    </row>
    <row r="145" spans="1:5" x14ac:dyDescent="0.2">
      <c r="A145" s="34"/>
      <c r="B145" s="36"/>
      <c r="C145" s="18"/>
      <c r="D145" s="12"/>
      <c r="E145" s="6"/>
    </row>
    <row r="146" spans="1:5" x14ac:dyDescent="0.2">
      <c r="A146" s="34"/>
      <c r="B146" s="36"/>
      <c r="C146" s="19" t="s">
        <v>33</v>
      </c>
      <c r="D146" s="12"/>
      <c r="E146" s="6"/>
    </row>
    <row r="147" spans="1:5" ht="12" x14ac:dyDescent="0.2">
      <c r="A147" s="34"/>
      <c r="B147" s="36"/>
      <c r="C147" s="17" t="s">
        <v>17</v>
      </c>
      <c r="D147" s="11">
        <f>IF(COUNTBLANK(D148:D151)=4,-99,(IF(D148&lt;&gt;-99,D148,0)+IF(D149&lt;&gt;-99,D149,0)+IF(D150&lt;&gt;-99,D150,0)+IF(D151&lt;&gt;-99,D151,0))/(COUNTIF(D148:D151,"&lt;&gt;-99")-COUNTBLANK(D148:D151)))</f>
        <v>-99</v>
      </c>
      <c r="E147" s="6"/>
    </row>
    <row r="148" spans="1:5" x14ac:dyDescent="0.2">
      <c r="A148" s="34"/>
      <c r="B148" s="36"/>
      <c r="C148" s="18" t="s">
        <v>83</v>
      </c>
      <c r="D148" s="12"/>
      <c r="E148" s="6"/>
    </row>
    <row r="149" spans="1:5" x14ac:dyDescent="0.2">
      <c r="A149" s="34"/>
      <c r="B149" s="36"/>
      <c r="C149" s="18" t="s">
        <v>84</v>
      </c>
      <c r="D149" s="12"/>
      <c r="E149" s="6"/>
    </row>
    <row r="150" spans="1:5" x14ac:dyDescent="0.2">
      <c r="A150" s="34"/>
      <c r="B150" s="36"/>
      <c r="C150" s="18"/>
      <c r="D150" s="12"/>
      <c r="E150" s="6"/>
    </row>
    <row r="151" spans="1:5" x14ac:dyDescent="0.2">
      <c r="A151" s="34"/>
      <c r="B151" s="36"/>
      <c r="C151" s="19" t="s">
        <v>33</v>
      </c>
      <c r="D151" s="12"/>
      <c r="E151" s="6"/>
    </row>
    <row r="152" spans="1:5" ht="12" x14ac:dyDescent="0.2">
      <c r="A152" s="34"/>
      <c r="B152" s="36"/>
      <c r="C152" s="17" t="s">
        <v>18</v>
      </c>
      <c r="D152" s="11">
        <f>IF(COUNTBLANK(D153:D156)=4,-99,(IF(D153&lt;&gt;-99,D153,0)+IF(D154&lt;&gt;-99,D154,0)+IF(D155&lt;&gt;-99,D155,0)+IF(D156&lt;&gt;-99,D156,0))/(COUNTIF(D153:D156,"&lt;&gt;-99")-COUNTBLANK(D153:D156)))</f>
        <v>-99</v>
      </c>
      <c r="E152" s="6"/>
    </row>
    <row r="153" spans="1:5" x14ac:dyDescent="0.2">
      <c r="A153" s="34"/>
      <c r="B153" s="36"/>
      <c r="C153" s="18" t="s">
        <v>85</v>
      </c>
      <c r="D153" s="12"/>
      <c r="E153" s="6"/>
    </row>
    <row r="154" spans="1:5" x14ac:dyDescent="0.2">
      <c r="A154" s="34"/>
      <c r="B154" s="36"/>
      <c r="C154" s="18" t="s">
        <v>86</v>
      </c>
      <c r="D154" s="12"/>
      <c r="E154" s="6"/>
    </row>
    <row r="155" spans="1:5" x14ac:dyDescent="0.2">
      <c r="A155" s="34"/>
      <c r="B155" s="36"/>
      <c r="C155" s="18"/>
      <c r="D155" s="12"/>
      <c r="E155" s="6"/>
    </row>
    <row r="156" spans="1:5" x14ac:dyDescent="0.2">
      <c r="A156" s="34"/>
      <c r="B156" s="36"/>
      <c r="C156" s="19" t="s">
        <v>33</v>
      </c>
      <c r="D156" s="12"/>
      <c r="E156" s="6"/>
    </row>
    <row r="157" spans="1:5" ht="12" x14ac:dyDescent="0.2">
      <c r="A157" s="34"/>
      <c r="B157" s="36"/>
      <c r="C157" s="16" t="s">
        <v>87</v>
      </c>
      <c r="D157" s="27">
        <f>IF(COUNTBLANK(D158:D163)=6,-99,(IF(D158&lt;&gt;-99,D158,0)+IF(D159&lt;&gt;-99,D159,0)+IF(D160&lt;&gt;-99,D160,0)+IF(D161&lt;&gt;-99,D161,0)+IF(D162&lt;&gt;-99,D163,0)+IF(D163&lt;&gt;-99,D163,0))/(COUNTIF(D158:D163,"&lt;&gt;-99")-COUNTBLANK(D158:D163)))</f>
        <v>-99</v>
      </c>
      <c r="E157" s="6"/>
    </row>
    <row r="158" spans="1:5" x14ac:dyDescent="0.2">
      <c r="A158" s="34"/>
      <c r="B158" s="36"/>
      <c r="C158" s="18" t="s">
        <v>20</v>
      </c>
      <c r="D158" s="12"/>
      <c r="E158" s="6"/>
    </row>
    <row r="159" spans="1:5" x14ac:dyDescent="0.2">
      <c r="A159" s="34"/>
      <c r="B159" s="36"/>
      <c r="C159" s="18" t="s">
        <v>21</v>
      </c>
      <c r="D159" s="12"/>
      <c r="E159" s="6"/>
    </row>
    <row r="160" spans="1:5" x14ac:dyDescent="0.2">
      <c r="A160" s="34"/>
      <c r="B160" s="36"/>
      <c r="C160" s="18" t="s">
        <v>22</v>
      </c>
      <c r="D160" s="12"/>
      <c r="E160" s="6"/>
    </row>
    <row r="161" spans="1:5" x14ac:dyDescent="0.2">
      <c r="A161" s="34"/>
      <c r="B161" s="36"/>
      <c r="C161" s="20" t="s">
        <v>23</v>
      </c>
      <c r="D161" s="12"/>
      <c r="E161" s="6"/>
    </row>
    <row r="162" spans="1:5" x14ac:dyDescent="0.2">
      <c r="A162" s="34"/>
      <c r="B162" s="36"/>
      <c r="C162" s="20"/>
      <c r="D162" s="12"/>
      <c r="E162" s="6"/>
    </row>
    <row r="163" spans="1:5" x14ac:dyDescent="0.2">
      <c r="A163" s="34"/>
      <c r="B163" s="36"/>
      <c r="C163" s="19" t="s">
        <v>33</v>
      </c>
      <c r="D163" s="12"/>
      <c r="E163" s="6"/>
    </row>
  </sheetData>
  <mergeCells count="5">
    <mergeCell ref="A1:E1"/>
    <mergeCell ref="A57:A129"/>
    <mergeCell ref="B57:B129"/>
    <mergeCell ref="A130:A163"/>
    <mergeCell ref="B130:B16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165"/>
  <sheetViews>
    <sheetView topLeftCell="A49" workbookViewId="0">
      <selection activeCell="D58" sqref="D58"/>
    </sheetView>
    <sheetView topLeftCell="A47" zoomScale="85" zoomScaleNormal="85" workbookViewId="1">
      <selection activeCell="C62" sqref="C62"/>
    </sheetView>
  </sheetViews>
  <sheetFormatPr defaultColWidth="11.44140625" defaultRowHeight="11.4" x14ac:dyDescent="0.2"/>
  <cols>
    <col min="1" max="1" width="11.44140625" style="1"/>
    <col min="2" max="2" width="23.109375" style="1" customWidth="1"/>
    <col min="3" max="3" width="51.5546875" style="1" customWidth="1"/>
    <col min="4" max="4" width="22.5546875" style="1" customWidth="1"/>
    <col min="5" max="5" width="69.5546875" style="1" customWidth="1"/>
    <col min="6" max="16384" width="11.44140625" style="1"/>
  </cols>
  <sheetData>
    <row r="1" spans="1:5" ht="12" x14ac:dyDescent="0.2">
      <c r="A1" s="33" t="s">
        <v>132</v>
      </c>
      <c r="B1" s="33"/>
      <c r="C1" s="33"/>
      <c r="D1" s="33"/>
      <c r="E1" s="33"/>
    </row>
    <row r="33" spans="3:4" x14ac:dyDescent="0.2">
      <c r="C33" s="25" t="s">
        <v>162</v>
      </c>
      <c r="D33" s="22">
        <f>SUMIF(D59,"&gt;-99")/3</f>
        <v>0</v>
      </c>
    </row>
    <row r="34" spans="3:4" x14ac:dyDescent="0.2">
      <c r="C34" s="23" t="s">
        <v>90</v>
      </c>
      <c r="D34" s="24">
        <f>SUMIF(D60,"&gt;-99")/3</f>
        <v>0</v>
      </c>
    </row>
    <row r="35" spans="3:4" x14ac:dyDescent="0.2">
      <c r="C35" s="23" t="s">
        <v>92</v>
      </c>
      <c r="D35" s="24">
        <f>SUMIF(D65,"&gt;-99")/3</f>
        <v>0</v>
      </c>
    </row>
    <row r="36" spans="3:4" x14ac:dyDescent="0.2">
      <c r="C36" s="23" t="s">
        <v>94</v>
      </c>
      <c r="D36" s="24">
        <f>SUMIF(D72,"&gt;-99")/3</f>
        <v>0</v>
      </c>
    </row>
    <row r="37" spans="3:4" x14ac:dyDescent="0.2">
      <c r="C37" s="23" t="s">
        <v>134</v>
      </c>
      <c r="D37" s="24">
        <f>SUMIF(D79,"&gt;-99")/3</f>
        <v>0</v>
      </c>
    </row>
    <row r="38" spans="3:4" x14ac:dyDescent="0.2">
      <c r="C38" s="23" t="s">
        <v>101</v>
      </c>
      <c r="D38" s="24">
        <f>SUMIF(D87,"&gt;-99")/3</f>
        <v>0</v>
      </c>
    </row>
    <row r="39" spans="3:4" x14ac:dyDescent="0.2">
      <c r="C39" s="25" t="s">
        <v>163</v>
      </c>
      <c r="D39" s="22">
        <f>SUMIF(D93,"&gt;-99")/3</f>
        <v>0</v>
      </c>
    </row>
    <row r="40" spans="3:4" x14ac:dyDescent="0.2">
      <c r="C40" s="23" t="s">
        <v>103</v>
      </c>
      <c r="D40" s="24">
        <f>SUMIF(D94,"&gt;-99")/3</f>
        <v>0</v>
      </c>
    </row>
    <row r="41" spans="3:4" x14ac:dyDescent="0.2">
      <c r="C41" s="23" t="s">
        <v>105</v>
      </c>
      <c r="D41" s="24">
        <f>SUMIF(D100,"&gt;-99")/3</f>
        <v>0</v>
      </c>
    </row>
    <row r="42" spans="3:4" x14ac:dyDescent="0.2">
      <c r="C42" s="23" t="s">
        <v>107</v>
      </c>
      <c r="D42" s="24">
        <f>SUMIF(D107,"&gt;-99")/3</f>
        <v>0</v>
      </c>
    </row>
    <row r="43" spans="3:4" x14ac:dyDescent="0.2">
      <c r="C43" s="23" t="s">
        <v>108</v>
      </c>
      <c r="D43" s="24">
        <f>SUMIF(D113,"&gt;-99")/3</f>
        <v>0</v>
      </c>
    </row>
    <row r="44" spans="3:4" x14ac:dyDescent="0.2">
      <c r="C44" s="23" t="s">
        <v>111</v>
      </c>
      <c r="D44" s="24">
        <f>SUMIF(D119,"&gt;-99")/3</f>
        <v>0</v>
      </c>
    </row>
    <row r="45" spans="3:4" x14ac:dyDescent="0.2">
      <c r="C45" s="23" t="s">
        <v>115</v>
      </c>
      <c r="D45" s="24">
        <f>SUMIF(D126,"&gt;-99")/3</f>
        <v>0</v>
      </c>
    </row>
    <row r="46" spans="3:4" x14ac:dyDescent="0.2">
      <c r="C46" s="25" t="s">
        <v>141</v>
      </c>
      <c r="D46" s="22">
        <f>SUMIF(D132,"&gt;-99")/3</f>
        <v>0</v>
      </c>
    </row>
    <row r="47" spans="3:4" x14ac:dyDescent="0.2">
      <c r="C47" s="23" t="s">
        <v>142</v>
      </c>
      <c r="D47" s="24">
        <f>SUMIF(D133,"&gt;-99")/3</f>
        <v>0</v>
      </c>
    </row>
    <row r="48" spans="3:4" x14ac:dyDescent="0.2">
      <c r="C48" s="23" t="s">
        <v>120</v>
      </c>
      <c r="D48" s="24">
        <f>SUMIF(D143,"&gt;-99")/3</f>
        <v>0</v>
      </c>
    </row>
    <row r="49" spans="1:5" x14ac:dyDescent="0.2">
      <c r="C49" s="23" t="s">
        <v>123</v>
      </c>
      <c r="D49" s="24">
        <f>SUMIF(D149,"&gt;-99")/3</f>
        <v>0</v>
      </c>
    </row>
    <row r="50" spans="1:5" x14ac:dyDescent="0.2">
      <c r="C50" s="23" t="s">
        <v>124</v>
      </c>
      <c r="D50" s="24">
        <f>SUMIF(D154,"&gt;-99")/3</f>
        <v>0</v>
      </c>
    </row>
    <row r="51" spans="1:5" ht="22.8" x14ac:dyDescent="0.2">
      <c r="C51" s="25" t="s">
        <v>161</v>
      </c>
      <c r="D51" s="22">
        <f>SUMIF(D159,"&gt;-99")/3</f>
        <v>0</v>
      </c>
    </row>
    <row r="52" spans="1:5" x14ac:dyDescent="0.2">
      <c r="C52" s="23" t="s">
        <v>164</v>
      </c>
      <c r="D52" s="24">
        <f>SUMIF(D160,"&gt;-99")/3</f>
        <v>0</v>
      </c>
    </row>
    <row r="53" spans="1:5" x14ac:dyDescent="0.2">
      <c r="C53" s="23" t="s">
        <v>127</v>
      </c>
      <c r="D53" s="24">
        <f>SUMIF(D161,"&gt;-99")/3</f>
        <v>0</v>
      </c>
    </row>
    <row r="54" spans="1:5" x14ac:dyDescent="0.2">
      <c r="C54" s="23" t="s">
        <v>128</v>
      </c>
      <c r="D54" s="24">
        <f>SUMIF(D162,"&gt;-99")/3</f>
        <v>0</v>
      </c>
    </row>
    <row r="55" spans="1:5" x14ac:dyDescent="0.2">
      <c r="C55" s="23" t="s">
        <v>129</v>
      </c>
      <c r="D55" s="24">
        <f>SUMIF(D163,"&gt;-99")/3</f>
        <v>0</v>
      </c>
    </row>
    <row r="57" spans="1:5" ht="24" x14ac:dyDescent="0.2">
      <c r="A57" s="4" t="s">
        <v>130</v>
      </c>
      <c r="B57" s="37" t="s">
        <v>89</v>
      </c>
      <c r="C57" s="38"/>
      <c r="D57" s="4" t="s">
        <v>131</v>
      </c>
      <c r="E57" s="5" t="s">
        <v>175</v>
      </c>
    </row>
    <row r="58" spans="1:5" ht="91.2" x14ac:dyDescent="0.2">
      <c r="A58" s="6"/>
      <c r="B58" s="39" t="s">
        <v>133</v>
      </c>
      <c r="C58" s="40"/>
      <c r="D58" s="32" t="s">
        <v>176</v>
      </c>
      <c r="E58" s="6"/>
    </row>
    <row r="59" spans="1:5" ht="12" x14ac:dyDescent="0.2">
      <c r="A59" s="34" t="s">
        <v>147</v>
      </c>
      <c r="B59" s="35" t="s">
        <v>165</v>
      </c>
      <c r="C59" s="28" t="s">
        <v>162</v>
      </c>
      <c r="D59" s="26" t="e">
        <f>(IF(D60&lt;&gt;-99,D60,0)+IF(D65&lt;&gt;-99,D65,0)+IF(D72&lt;&gt;-99,D72,0)+IF(D79&lt;&gt;-99,D79,0)+IF(D87&lt;&gt;-99,D87,0))/(IF(D60&lt;&gt;-99,1,0)+IF(D65&lt;&gt;-99,1,0)+IF(D72&lt;&gt;-99,1,0)+IF(D79&lt;&gt;-99,1,0)+IF(D87&lt;&gt;-99,1,0))</f>
        <v>#DIV/0!</v>
      </c>
      <c r="E59" s="6"/>
    </row>
    <row r="60" spans="1:5" ht="12" x14ac:dyDescent="0.2">
      <c r="A60" s="34"/>
      <c r="B60" s="35"/>
      <c r="C60" s="29" t="s">
        <v>90</v>
      </c>
      <c r="D60" s="11">
        <f>IF(COUNTBLANK(D61:D64)=4,-99,(IF(D61&lt;&gt;-99,D61,0)+IF(D62&lt;&gt;-99,D62,0)+IF(D63&lt;&gt;-99,D63,0)+IF(D64&lt;&gt;-99,D64,0))/(COUNTIF(D61:D64,"&lt;&gt;-99")-COUNTBLANK(D61:D64)))</f>
        <v>-99</v>
      </c>
      <c r="E60" s="6"/>
    </row>
    <row r="61" spans="1:5" x14ac:dyDescent="0.2">
      <c r="A61" s="34"/>
      <c r="B61" s="35"/>
      <c r="C61" s="30" t="s">
        <v>91</v>
      </c>
      <c r="D61" s="12"/>
      <c r="E61" s="6"/>
    </row>
    <row r="62" spans="1:5" ht="22.8" x14ac:dyDescent="0.2">
      <c r="A62" s="34"/>
      <c r="B62" s="35"/>
      <c r="C62" s="30" t="s">
        <v>148</v>
      </c>
      <c r="D62" s="31"/>
      <c r="E62" s="6"/>
    </row>
    <row r="63" spans="1:5" x14ac:dyDescent="0.2">
      <c r="A63" s="34"/>
      <c r="B63" s="35"/>
      <c r="C63" s="30"/>
      <c r="D63" s="12"/>
      <c r="E63" s="6"/>
    </row>
    <row r="64" spans="1:5" x14ac:dyDescent="0.2">
      <c r="A64" s="34"/>
      <c r="B64" s="35"/>
      <c r="C64" s="30" t="s">
        <v>33</v>
      </c>
      <c r="D64" s="12"/>
      <c r="E64" s="6"/>
    </row>
    <row r="65" spans="1:5" ht="12" x14ac:dyDescent="0.2">
      <c r="A65" s="34"/>
      <c r="B65" s="35"/>
      <c r="C65" s="29" t="s">
        <v>92</v>
      </c>
      <c r="D65" s="11">
        <f>IF(COUNTBLANK(D66:D71)=6,-99,(IF(D66&lt;&gt;-99,D66,0)+IF(D67&lt;&gt;-99,D67,0)+IF(D68&lt;&gt;-99,D68,0)+IF(D69&lt;&gt;-99,D69,0)+IF(D70&lt;&gt;-99,D70,0)+IF(D71&lt;&gt;-99,D71,0))/(COUNTIF(D66:D71,"&lt;&gt;-99")-COUNTBLANK(D66:D71)))</f>
        <v>-99</v>
      </c>
      <c r="E65" s="6"/>
    </row>
    <row r="66" spans="1:5" x14ac:dyDescent="0.2">
      <c r="A66" s="34"/>
      <c r="B66" s="35"/>
      <c r="C66" s="30" t="s">
        <v>149</v>
      </c>
      <c r="D66" s="12"/>
      <c r="E66" s="6"/>
    </row>
    <row r="67" spans="1:5" x14ac:dyDescent="0.2">
      <c r="A67" s="34"/>
      <c r="B67" s="35"/>
      <c r="C67" s="30" t="s">
        <v>150</v>
      </c>
      <c r="D67" s="12"/>
      <c r="E67" s="6"/>
    </row>
    <row r="68" spans="1:5" x14ac:dyDescent="0.2">
      <c r="A68" s="34"/>
      <c r="B68" s="35"/>
      <c r="C68" s="30" t="s">
        <v>151</v>
      </c>
      <c r="D68" s="12"/>
      <c r="E68" s="6"/>
    </row>
    <row r="69" spans="1:5" ht="45.6" x14ac:dyDescent="0.2">
      <c r="A69" s="34"/>
      <c r="B69" s="35"/>
      <c r="C69" s="30" t="s">
        <v>169</v>
      </c>
      <c r="D69" s="12"/>
      <c r="E69" s="6"/>
    </row>
    <row r="70" spans="1:5" x14ac:dyDescent="0.2">
      <c r="A70" s="34"/>
      <c r="B70" s="35"/>
      <c r="C70" s="30"/>
      <c r="D70" s="12"/>
      <c r="E70" s="6"/>
    </row>
    <row r="71" spans="1:5" x14ac:dyDescent="0.2">
      <c r="A71" s="34"/>
      <c r="B71" s="35"/>
      <c r="C71" s="30" t="s">
        <v>93</v>
      </c>
      <c r="D71" s="12"/>
      <c r="E71" s="6"/>
    </row>
    <row r="72" spans="1:5" ht="12" x14ac:dyDescent="0.2">
      <c r="A72" s="34"/>
      <c r="B72" s="35"/>
      <c r="C72" s="29" t="s">
        <v>94</v>
      </c>
      <c r="D72" s="11">
        <f>IF(COUNTBLANK(D73:D78)=6,-99,(IF(D73&lt;&gt;-99,D73,0)+IF(D74&lt;&gt;-99,D74,0)+IF(D75&lt;&gt;-99,D75,0)+IF(D76&lt;&gt;-99,D76,0)+IF(D77&lt;&gt;-99,D77,0)+IF(D78&lt;&gt;-99,D78,0))/(COUNTIF(D73:D78,"&lt;&gt;-99")-COUNTBLANK(D73:D78)))</f>
        <v>-99</v>
      </c>
      <c r="E72" s="6"/>
    </row>
    <row r="73" spans="1:5" x14ac:dyDescent="0.2">
      <c r="A73" s="34"/>
      <c r="B73" s="35"/>
      <c r="C73" s="30" t="s">
        <v>95</v>
      </c>
      <c r="D73" s="12"/>
      <c r="E73" s="6"/>
    </row>
    <row r="74" spans="1:5" x14ac:dyDescent="0.2">
      <c r="A74" s="34"/>
      <c r="B74" s="35"/>
      <c r="C74" s="30" t="s">
        <v>96</v>
      </c>
      <c r="D74" s="12"/>
      <c r="E74" s="6"/>
    </row>
    <row r="75" spans="1:5" x14ac:dyDescent="0.2">
      <c r="A75" s="34"/>
      <c r="B75" s="35"/>
      <c r="C75" s="30" t="s">
        <v>97</v>
      </c>
      <c r="D75" s="12"/>
      <c r="E75" s="6"/>
    </row>
    <row r="76" spans="1:5" x14ac:dyDescent="0.2">
      <c r="A76" s="34"/>
      <c r="B76" s="35"/>
      <c r="C76" s="30" t="s">
        <v>98</v>
      </c>
      <c r="D76" s="12"/>
      <c r="E76" s="6"/>
    </row>
    <row r="77" spans="1:5" x14ac:dyDescent="0.2">
      <c r="A77" s="34"/>
      <c r="B77" s="35"/>
      <c r="C77" s="30"/>
      <c r="D77" s="12"/>
      <c r="E77" s="6"/>
    </row>
    <row r="78" spans="1:5" x14ac:dyDescent="0.2">
      <c r="A78" s="34"/>
      <c r="B78" s="35"/>
      <c r="C78" s="30" t="s">
        <v>93</v>
      </c>
      <c r="D78" s="12"/>
      <c r="E78" s="6"/>
    </row>
    <row r="79" spans="1:5" ht="12" x14ac:dyDescent="0.2">
      <c r="A79" s="34"/>
      <c r="B79" s="35"/>
      <c r="C79" s="29" t="s">
        <v>134</v>
      </c>
      <c r="D79" s="11">
        <f>IF(COUNTBLANK(D80:D86)=7,-99,(IF(D80&lt;&gt;-99,D80,0)+IF(D81&lt;&gt;-99,D81,0)+IF(D82&lt;&gt;-99,D82,0)+IF(D83&lt;&gt;-99,D83,0)+IF(D85&lt;&gt;-99,D85,0)+IF(D86&lt;&gt;-99,D86,0))/(COUNTIF(D80:D86,"&lt;&gt;-99")-COUNTBLANK(D80:D86)))</f>
        <v>-99</v>
      </c>
      <c r="E79" s="6"/>
    </row>
    <row r="80" spans="1:5" x14ac:dyDescent="0.2">
      <c r="A80" s="34"/>
      <c r="B80" s="35"/>
      <c r="C80" s="30" t="s">
        <v>153</v>
      </c>
      <c r="D80" s="12"/>
      <c r="E80" s="6"/>
    </row>
    <row r="81" spans="1:5" ht="22.8" x14ac:dyDescent="0.2">
      <c r="A81" s="34"/>
      <c r="B81" s="35"/>
      <c r="C81" s="30" t="s">
        <v>154</v>
      </c>
      <c r="D81" s="12"/>
      <c r="E81" s="6"/>
    </row>
    <row r="82" spans="1:5" ht="34.200000000000003" x14ac:dyDescent="0.2">
      <c r="A82" s="34"/>
      <c r="B82" s="35"/>
      <c r="C82" s="30" t="s">
        <v>135</v>
      </c>
      <c r="D82" s="12"/>
      <c r="E82" s="6"/>
    </row>
    <row r="83" spans="1:5" ht="22.8" x14ac:dyDescent="0.2">
      <c r="A83" s="34"/>
      <c r="B83" s="35"/>
      <c r="C83" s="30" t="s">
        <v>99</v>
      </c>
      <c r="D83" s="12"/>
      <c r="E83" s="6"/>
    </row>
    <row r="84" spans="1:5" x14ac:dyDescent="0.2">
      <c r="A84" s="34"/>
      <c r="B84" s="35"/>
      <c r="C84" s="30" t="s">
        <v>100</v>
      </c>
      <c r="D84" s="12"/>
      <c r="E84" s="6"/>
    </row>
    <row r="85" spans="1:5" x14ac:dyDescent="0.2">
      <c r="A85" s="34"/>
      <c r="B85" s="35"/>
      <c r="C85" s="30"/>
      <c r="D85" s="12"/>
      <c r="E85" s="6"/>
    </row>
    <row r="86" spans="1:5" x14ac:dyDescent="0.2">
      <c r="A86" s="34"/>
      <c r="B86" s="35"/>
      <c r="C86" s="30" t="s">
        <v>93</v>
      </c>
      <c r="D86" s="12"/>
      <c r="E86" s="6"/>
    </row>
    <row r="87" spans="1:5" ht="12" x14ac:dyDescent="0.2">
      <c r="A87" s="34"/>
      <c r="B87" s="35"/>
      <c r="C87" s="29" t="s">
        <v>101</v>
      </c>
      <c r="D87" s="11">
        <f>IF(COUNTBLANK(D88:D92)=5,-99,(IF(D88&lt;&gt;-99,D88,0)+IF(D89&lt;&gt;-99,D89,0)+IF(D90&lt;&gt;-99,D90,0)+IF(D91&lt;&gt;-99,D91,0)+IF(D92&lt;&gt;-99,D92,0))/(COUNTIF(D88:D92,"&lt;&gt;-99")-COUNTBLANK(D88:D92)))</f>
        <v>-99</v>
      </c>
      <c r="E87" s="6"/>
    </row>
    <row r="88" spans="1:5" ht="22.8" x14ac:dyDescent="0.2">
      <c r="A88" s="34"/>
      <c r="B88" s="35"/>
      <c r="C88" s="30" t="s">
        <v>102</v>
      </c>
      <c r="D88" s="12"/>
      <c r="E88" s="6"/>
    </row>
    <row r="89" spans="1:5" ht="22.8" x14ac:dyDescent="0.2">
      <c r="A89" s="34"/>
      <c r="B89" s="35"/>
      <c r="C89" s="30" t="s">
        <v>152</v>
      </c>
      <c r="D89" s="12"/>
      <c r="E89" s="6"/>
    </row>
    <row r="90" spans="1:5" ht="22.8" x14ac:dyDescent="0.2">
      <c r="A90" s="34"/>
      <c r="B90" s="35"/>
      <c r="C90" s="30" t="s">
        <v>140</v>
      </c>
      <c r="D90" s="12"/>
      <c r="E90" s="6"/>
    </row>
    <row r="91" spans="1:5" x14ac:dyDescent="0.2">
      <c r="A91" s="34"/>
      <c r="B91" s="35"/>
      <c r="C91" s="30"/>
      <c r="D91" s="12"/>
      <c r="E91" s="6"/>
    </row>
    <row r="92" spans="1:5" x14ac:dyDescent="0.2">
      <c r="A92" s="34"/>
      <c r="B92" s="35"/>
      <c r="C92" s="30" t="s">
        <v>93</v>
      </c>
      <c r="D92" s="12"/>
      <c r="E92" s="6"/>
    </row>
    <row r="93" spans="1:5" ht="12" x14ac:dyDescent="0.2">
      <c r="A93" s="34"/>
      <c r="B93" s="35"/>
      <c r="C93" s="28" t="s">
        <v>163</v>
      </c>
      <c r="D93" s="27" t="e">
        <f>(IF(D94&lt;&gt;-99,D94,0)+IF(D100&lt;&gt;-99,D100,0)+IF(D107&lt;&gt;-99,D107,0)+IF(D113&lt;&gt;-99,D113,0)+IF(D119&lt;&gt;-99,D119,0)+IF(D126&lt;&gt;-99,D126,0))/(IF(D94&lt;&gt;-99,1,0)+IF(D100&lt;&gt;-99,1,0)+IF(D107&lt;&gt;-99,1,0)+IF(D113&lt;&gt;-99,1,0)+IF(D119&lt;&gt;-99,1,0)+IF(D126&lt;&gt;-99,1,0))</f>
        <v>#DIV/0!</v>
      </c>
      <c r="E93" s="6"/>
    </row>
    <row r="94" spans="1:5" ht="12" x14ac:dyDescent="0.2">
      <c r="A94" s="34"/>
      <c r="B94" s="35"/>
      <c r="C94" s="29" t="s">
        <v>103</v>
      </c>
      <c r="D94" s="11">
        <f>IF(COUNTBLANK(D95:D99)=5,-99,(IF(D95&lt;&gt;-99,D95,0)+IF(D96&lt;&gt;-99,D96,0)+IF(D97&lt;&gt;-99,D97,0)+IF(D98&lt;&gt;-99,D98,0)+IF(D99&lt;&gt;-99,D99,0))/(COUNTIF(D95:D99,"&lt;&gt;-99")-COUNTBLANK(D95:D99)))</f>
        <v>-99</v>
      </c>
      <c r="E94" s="6"/>
    </row>
    <row r="95" spans="1:5" ht="57" x14ac:dyDescent="0.2">
      <c r="A95" s="34"/>
      <c r="B95" s="35"/>
      <c r="C95" s="30" t="s">
        <v>104</v>
      </c>
      <c r="D95" s="12"/>
      <c r="E95" s="6"/>
    </row>
    <row r="96" spans="1:5" ht="22.8" x14ac:dyDescent="0.2">
      <c r="A96" s="34"/>
      <c r="B96" s="35"/>
      <c r="C96" s="30" t="s">
        <v>166</v>
      </c>
      <c r="D96" s="12"/>
      <c r="E96" s="6"/>
    </row>
    <row r="97" spans="1:5" ht="34.200000000000003" x14ac:dyDescent="0.2">
      <c r="A97" s="34"/>
      <c r="B97" s="35"/>
      <c r="C97" s="30" t="s">
        <v>156</v>
      </c>
      <c r="D97" s="12"/>
      <c r="E97" s="6"/>
    </row>
    <row r="98" spans="1:5" x14ac:dyDescent="0.2">
      <c r="A98" s="34"/>
      <c r="B98" s="35"/>
      <c r="C98" s="30"/>
      <c r="D98" s="12"/>
      <c r="E98" s="6"/>
    </row>
    <row r="99" spans="1:5" x14ac:dyDescent="0.2">
      <c r="A99" s="34"/>
      <c r="B99" s="35"/>
      <c r="C99" s="30" t="s">
        <v>93</v>
      </c>
      <c r="D99" s="12"/>
      <c r="E99" s="6"/>
    </row>
    <row r="100" spans="1:5" ht="12" x14ac:dyDescent="0.2">
      <c r="A100" s="34"/>
      <c r="B100" s="35"/>
      <c r="C100" s="29" t="s">
        <v>105</v>
      </c>
      <c r="D100" s="11">
        <f>IF(COUNTBLANK(D101:D106)=6,-99,(IF(D101&lt;&gt;-99,D101,0)+IF(D102&lt;&gt;-99,D102,0)+IF(D103&lt;&gt;-99,D103,0)+IF(D104&lt;&gt;-99,D104,0)+IF(D105&lt;&gt;-99,D105,0)+IF(D106&lt;&gt;-99,D106,0))/(COUNTIF(D101:D106,"&lt;&gt;-99")-COUNTBLANK(D101:D106)))</f>
        <v>-99</v>
      </c>
      <c r="E100" s="6"/>
    </row>
    <row r="101" spans="1:5" x14ac:dyDescent="0.2">
      <c r="A101" s="34"/>
      <c r="B101" s="35"/>
      <c r="C101" s="30" t="s">
        <v>106</v>
      </c>
      <c r="D101" s="12"/>
      <c r="E101" s="6"/>
    </row>
    <row r="102" spans="1:5" ht="34.200000000000003" x14ac:dyDescent="0.2">
      <c r="A102" s="34"/>
      <c r="B102" s="35"/>
      <c r="C102" s="30" t="s">
        <v>136</v>
      </c>
      <c r="D102" s="12"/>
      <c r="E102" s="6"/>
    </row>
    <row r="103" spans="1:5" ht="22.8" x14ac:dyDescent="0.2">
      <c r="A103" s="34"/>
      <c r="B103" s="35"/>
      <c r="C103" s="30" t="s">
        <v>157</v>
      </c>
      <c r="D103" s="12"/>
      <c r="E103" s="6"/>
    </row>
    <row r="104" spans="1:5" ht="34.200000000000003" x14ac:dyDescent="0.2">
      <c r="A104" s="34"/>
      <c r="B104" s="35"/>
      <c r="C104" s="30" t="s">
        <v>167</v>
      </c>
      <c r="D104" s="12"/>
      <c r="E104" s="6"/>
    </row>
    <row r="105" spans="1:5" x14ac:dyDescent="0.2">
      <c r="A105" s="34"/>
      <c r="B105" s="35"/>
      <c r="C105" s="30"/>
      <c r="D105" s="12"/>
      <c r="E105" s="6"/>
    </row>
    <row r="106" spans="1:5" x14ac:dyDescent="0.2">
      <c r="A106" s="34"/>
      <c r="B106" s="35"/>
      <c r="C106" s="30" t="s">
        <v>93</v>
      </c>
      <c r="D106" s="12"/>
      <c r="E106" s="6"/>
    </row>
    <row r="107" spans="1:5" ht="12" x14ac:dyDescent="0.2">
      <c r="A107" s="34"/>
      <c r="B107" s="35"/>
      <c r="C107" s="29" t="s">
        <v>107</v>
      </c>
      <c r="D107" s="11">
        <f>IF(COUNTBLANK(D108:D112)=5,-99,(IF(D108&lt;&gt;-99,D108,0)+IF(D109&lt;&gt;-99,D109,0)+IF(D110&lt;&gt;-99,D110,0)+IF(D111&lt;&gt;-99,D111,0)+IF(D112&lt;&gt;-99,D112,0))/(COUNTIF(D108:D112,"&lt;&gt;-99")-COUNTBLANK(D108:D112)))</f>
        <v>-99</v>
      </c>
      <c r="E107" s="6"/>
    </row>
    <row r="108" spans="1:5" ht="22.8" x14ac:dyDescent="0.2">
      <c r="A108" s="34"/>
      <c r="B108" s="35"/>
      <c r="C108" s="30" t="s">
        <v>158</v>
      </c>
      <c r="D108" s="12"/>
      <c r="E108" s="6"/>
    </row>
    <row r="109" spans="1:5" ht="22.8" x14ac:dyDescent="0.2">
      <c r="A109" s="34"/>
      <c r="B109" s="35"/>
      <c r="C109" s="30" t="s">
        <v>159</v>
      </c>
      <c r="D109" s="12"/>
      <c r="E109" s="6"/>
    </row>
    <row r="110" spans="1:5" ht="45.6" x14ac:dyDescent="0.2">
      <c r="A110" s="34"/>
      <c r="B110" s="35"/>
      <c r="C110" s="30" t="s">
        <v>170</v>
      </c>
      <c r="D110" s="12"/>
      <c r="E110" s="6"/>
    </row>
    <row r="111" spans="1:5" x14ac:dyDescent="0.2">
      <c r="A111" s="34"/>
      <c r="B111" s="35"/>
      <c r="C111" s="30"/>
      <c r="D111" s="12"/>
      <c r="E111" s="6"/>
    </row>
    <row r="112" spans="1:5" x14ac:dyDescent="0.2">
      <c r="A112" s="34"/>
      <c r="B112" s="35"/>
      <c r="C112" s="30" t="s">
        <v>93</v>
      </c>
      <c r="D112" s="12"/>
      <c r="E112" s="6"/>
    </row>
    <row r="113" spans="1:5" ht="12" x14ac:dyDescent="0.2">
      <c r="A113" s="34"/>
      <c r="B113" s="35"/>
      <c r="C113" s="29" t="s">
        <v>108</v>
      </c>
      <c r="D113" s="11">
        <f>IF(COUNTBLANK(D114:D118)=5,-99,(IF(D114&lt;&gt;-99,D114,0)+IF(D115&lt;&gt;-99,D115,0)+IF(D116&lt;&gt;-99,D116,0)+IF(D117&lt;&gt;-99,D117,0)+IF(D118&lt;&gt;-99,D118,0))/(COUNTIF(D114:D118,"&lt;&gt;-99")-COUNTBLANK(D114:D118)))</f>
        <v>-99</v>
      </c>
      <c r="E113" s="6"/>
    </row>
    <row r="114" spans="1:5" x14ac:dyDescent="0.2">
      <c r="A114" s="34"/>
      <c r="B114" s="35"/>
      <c r="C114" s="30" t="s">
        <v>109</v>
      </c>
      <c r="D114" s="12"/>
      <c r="E114" s="6"/>
    </row>
    <row r="115" spans="1:5" x14ac:dyDescent="0.2">
      <c r="A115" s="34"/>
      <c r="B115" s="35"/>
      <c r="C115" s="30" t="s">
        <v>168</v>
      </c>
      <c r="D115" s="12"/>
      <c r="E115" s="6"/>
    </row>
    <row r="116" spans="1:5" x14ac:dyDescent="0.2">
      <c r="A116" s="34"/>
      <c r="B116" s="35"/>
      <c r="C116" s="30" t="s">
        <v>110</v>
      </c>
      <c r="D116" s="12"/>
      <c r="E116" s="6"/>
    </row>
    <row r="117" spans="1:5" x14ac:dyDescent="0.2">
      <c r="A117" s="34"/>
      <c r="B117" s="35"/>
      <c r="C117" s="30"/>
      <c r="D117" s="12"/>
      <c r="E117" s="6"/>
    </row>
    <row r="118" spans="1:5" x14ac:dyDescent="0.2">
      <c r="A118" s="34"/>
      <c r="B118" s="35"/>
      <c r="C118" s="30" t="s">
        <v>93</v>
      </c>
      <c r="D118" s="12"/>
      <c r="E118" s="6"/>
    </row>
    <row r="119" spans="1:5" ht="12" x14ac:dyDescent="0.2">
      <c r="A119" s="34"/>
      <c r="B119" s="35"/>
      <c r="C119" s="29" t="s">
        <v>111</v>
      </c>
      <c r="D119" s="11">
        <f>IF(COUNTBLANK(D120:D125)=6,-99,(IF(D120&lt;&gt;-99,D120,0)+IF(D121&lt;&gt;-99,D121,0)+IF(D122&lt;&gt;-99,D122,0)+IF(D123&lt;&gt;-99,D123,0)+IF(D124&lt;&gt;-99,D124,0)+IF(D125&lt;&gt;-99,D125,0))/(COUNTIF(D120:D125,"&lt;&gt;-99")-COUNTBLANK(D120:D125)))</f>
        <v>-99</v>
      </c>
      <c r="E119" s="6"/>
    </row>
    <row r="120" spans="1:5" x14ac:dyDescent="0.2">
      <c r="A120" s="34"/>
      <c r="B120" s="35"/>
      <c r="C120" s="30" t="s">
        <v>112</v>
      </c>
      <c r="D120" s="12"/>
      <c r="E120" s="6"/>
    </row>
    <row r="121" spans="1:5" x14ac:dyDescent="0.2">
      <c r="A121" s="34"/>
      <c r="B121" s="35"/>
      <c r="C121" s="30" t="s">
        <v>113</v>
      </c>
      <c r="D121" s="12"/>
      <c r="E121" s="6"/>
    </row>
    <row r="122" spans="1:5" x14ac:dyDescent="0.2">
      <c r="A122" s="34"/>
      <c r="B122" s="35"/>
      <c r="C122" s="30" t="s">
        <v>114</v>
      </c>
      <c r="D122" s="12"/>
      <c r="E122" s="6"/>
    </row>
    <row r="123" spans="1:5" x14ac:dyDescent="0.2">
      <c r="A123" s="34"/>
      <c r="B123" s="35"/>
      <c r="C123" s="30" t="s">
        <v>137</v>
      </c>
      <c r="D123" s="12"/>
      <c r="E123" s="6"/>
    </row>
    <row r="124" spans="1:5" x14ac:dyDescent="0.2">
      <c r="A124" s="34"/>
      <c r="B124" s="35"/>
      <c r="C124" s="30"/>
      <c r="D124" s="12"/>
      <c r="E124" s="6"/>
    </row>
    <row r="125" spans="1:5" x14ac:dyDescent="0.2">
      <c r="A125" s="34"/>
      <c r="B125" s="35"/>
      <c r="C125" s="30" t="s">
        <v>93</v>
      </c>
      <c r="D125" s="12"/>
      <c r="E125" s="6"/>
    </row>
    <row r="126" spans="1:5" ht="12" x14ac:dyDescent="0.2">
      <c r="A126" s="34"/>
      <c r="B126" s="35"/>
      <c r="C126" s="29" t="s">
        <v>115</v>
      </c>
      <c r="D126" s="11">
        <f>IF(COUNTBLANK(D127:D131)=5,-99,(IF(D127&lt;&gt;-99,D127,0)+IF(D128&lt;&gt;-99,D128,0)+IF(D129&lt;&gt;-99,D129,0)+IF(D130&lt;&gt;-99,D130,0)+IF(D131&lt;&gt;-99,D131,0))/(COUNTIF(D127:D131,"&lt;&gt;-99")-COUNTBLANK(D127:D131)))</f>
        <v>-99</v>
      </c>
      <c r="E126" s="6"/>
    </row>
    <row r="127" spans="1:5" x14ac:dyDescent="0.2">
      <c r="A127" s="34"/>
      <c r="B127" s="35"/>
      <c r="C127" s="30" t="s">
        <v>116</v>
      </c>
      <c r="D127" s="12"/>
      <c r="E127" s="6"/>
    </row>
    <row r="128" spans="1:5" x14ac:dyDescent="0.2">
      <c r="A128" s="34"/>
      <c r="B128" s="35"/>
      <c r="C128" s="30" t="s">
        <v>138</v>
      </c>
      <c r="D128" s="12"/>
      <c r="E128" s="6"/>
    </row>
    <row r="129" spans="1:5" ht="22.8" x14ac:dyDescent="0.2">
      <c r="A129" s="34"/>
      <c r="B129" s="35"/>
      <c r="C129" s="30" t="s">
        <v>139</v>
      </c>
      <c r="D129" s="12"/>
      <c r="E129" s="6"/>
    </row>
    <row r="130" spans="1:5" x14ac:dyDescent="0.2">
      <c r="A130" s="34"/>
      <c r="B130" s="35"/>
      <c r="C130" s="30"/>
      <c r="D130" s="12"/>
      <c r="E130" s="6"/>
    </row>
    <row r="131" spans="1:5" x14ac:dyDescent="0.2">
      <c r="A131" s="34"/>
      <c r="B131" s="35"/>
      <c r="C131" s="30" t="s">
        <v>93</v>
      </c>
      <c r="D131" s="12"/>
      <c r="E131" s="6"/>
    </row>
    <row r="132" spans="1:5" ht="12" x14ac:dyDescent="0.2">
      <c r="A132" s="34" t="s">
        <v>171</v>
      </c>
      <c r="B132" s="36" t="s">
        <v>172</v>
      </c>
      <c r="C132" s="28" t="s">
        <v>141</v>
      </c>
      <c r="D132" s="27" t="e">
        <f>(IF(D133&lt;&gt;-99,D133,0)+IF(D143&lt;&gt;-99,D143,0)+IF(D149&lt;&gt;-99,D149,0)+IF(D154&lt;&gt;-99,D154,0)+IF(D159&lt;&gt;-99,D159,0))/(IF(D133&lt;&gt;-99,1,0)+IF(D143&lt;&gt;-99,1,0)+IF(D149&lt;&gt;-99,1,0)+IF(D154&lt;&gt;-99,1,0)+IF(D159&lt;&gt;-99,1,0))</f>
        <v>#DIV/0!</v>
      </c>
      <c r="E132" s="6"/>
    </row>
    <row r="133" spans="1:5" ht="22.8" x14ac:dyDescent="0.2">
      <c r="A133" s="34"/>
      <c r="B133" s="36"/>
      <c r="C133" s="29" t="s">
        <v>142</v>
      </c>
      <c r="D133" s="11">
        <f>IF(COUNTBLANK(D134:D142)=9,-99,(IF(D134&lt;&gt;-99,D134,0)+IF(D135&lt;&gt;-99,D135,0)+IF(D136&lt;&gt;-99,D136,0)+IF(D137&lt;&gt;-99,D137,0)+IF(D139&lt;&gt;-99,D139,0)+IF(D140&lt;&gt;-99,D140,0)+IF(D141&lt;&gt;-99,D141,0)+IF(D142&lt;&gt;-99,D142,0))/(COUNTIF(D134:D142,"&lt;&gt;-99")-COUNTBLANK(D134:D142)))</f>
        <v>-99</v>
      </c>
      <c r="E133" s="6"/>
    </row>
    <row r="134" spans="1:5" x14ac:dyDescent="0.2">
      <c r="A134" s="34"/>
      <c r="B134" s="36"/>
      <c r="C134" s="30" t="s">
        <v>117</v>
      </c>
      <c r="D134" s="12"/>
      <c r="E134" s="6"/>
    </row>
    <row r="135" spans="1:5" ht="22.8" x14ac:dyDescent="0.2">
      <c r="A135" s="34"/>
      <c r="B135" s="36"/>
      <c r="C135" s="30" t="s">
        <v>143</v>
      </c>
      <c r="D135" s="12"/>
      <c r="E135" s="6"/>
    </row>
    <row r="136" spans="1:5" ht="22.8" x14ac:dyDescent="0.2">
      <c r="A136" s="34"/>
      <c r="B136" s="36"/>
      <c r="C136" s="30" t="s">
        <v>144</v>
      </c>
      <c r="D136" s="12"/>
      <c r="E136" s="6"/>
    </row>
    <row r="137" spans="1:5" x14ac:dyDescent="0.2">
      <c r="A137" s="34"/>
      <c r="B137" s="36"/>
      <c r="C137" s="30" t="s">
        <v>118</v>
      </c>
      <c r="D137" s="12"/>
      <c r="E137" s="6"/>
    </row>
    <row r="138" spans="1:5" x14ac:dyDescent="0.2">
      <c r="A138" s="34"/>
      <c r="B138" s="36"/>
      <c r="C138" s="30" t="s">
        <v>119</v>
      </c>
      <c r="D138" s="12"/>
      <c r="E138" s="6"/>
    </row>
    <row r="139" spans="1:5" ht="45.6" x14ac:dyDescent="0.2">
      <c r="A139" s="34"/>
      <c r="B139" s="36"/>
      <c r="C139" s="30" t="s">
        <v>174</v>
      </c>
      <c r="D139" s="12"/>
      <c r="E139" s="6"/>
    </row>
    <row r="140" spans="1:5" ht="22.8" x14ac:dyDescent="0.2">
      <c r="A140" s="34"/>
      <c r="B140" s="36"/>
      <c r="C140" s="30" t="s">
        <v>145</v>
      </c>
      <c r="D140" s="12"/>
      <c r="E140" s="6"/>
    </row>
    <row r="141" spans="1:5" x14ac:dyDescent="0.2">
      <c r="A141" s="34"/>
      <c r="B141" s="36"/>
      <c r="C141" s="30"/>
      <c r="D141" s="12"/>
      <c r="E141" s="6"/>
    </row>
    <row r="142" spans="1:5" x14ac:dyDescent="0.2">
      <c r="A142" s="34"/>
      <c r="B142" s="36"/>
      <c r="C142" s="30" t="s">
        <v>93</v>
      </c>
      <c r="D142" s="12"/>
      <c r="E142" s="6"/>
    </row>
    <row r="143" spans="1:5" ht="12" x14ac:dyDescent="0.2">
      <c r="A143" s="34"/>
      <c r="B143" s="36"/>
      <c r="C143" s="29" t="s">
        <v>120</v>
      </c>
      <c r="D143" s="11">
        <f>IF(COUNTBLANK(D144:D148)=5,-99,(IF(D144&lt;&gt;-99,D144,0)+IF(D145&lt;&gt;-99,D145,0)+IF(D146&lt;&gt;-99,D146,0)+IF(D147&lt;&gt;-99,D147,0)+IF(D148&lt;&gt;-99,D148,0))/(COUNTIF(D144:D148,"&lt;&gt;-99")-COUNTBLANK(D144:D148)))</f>
        <v>-99</v>
      </c>
      <c r="E143" s="6"/>
    </row>
    <row r="144" spans="1:5" x14ac:dyDescent="0.2">
      <c r="A144" s="34"/>
      <c r="B144" s="36"/>
      <c r="C144" s="30" t="s">
        <v>121</v>
      </c>
      <c r="D144" s="12"/>
      <c r="E144" s="6"/>
    </row>
    <row r="145" spans="1:5" x14ac:dyDescent="0.2">
      <c r="A145" s="34"/>
      <c r="B145" s="36"/>
      <c r="C145" s="30" t="s">
        <v>146</v>
      </c>
      <c r="D145" s="12"/>
      <c r="E145" s="6"/>
    </row>
    <row r="146" spans="1:5" x14ac:dyDescent="0.2">
      <c r="A146" s="34"/>
      <c r="B146" s="36"/>
      <c r="C146" s="30" t="s">
        <v>122</v>
      </c>
      <c r="D146" s="12"/>
      <c r="E146" s="6"/>
    </row>
    <row r="147" spans="1:5" x14ac:dyDescent="0.2">
      <c r="A147" s="34"/>
      <c r="B147" s="36"/>
      <c r="C147" s="30"/>
      <c r="D147" s="12"/>
      <c r="E147" s="6"/>
    </row>
    <row r="148" spans="1:5" x14ac:dyDescent="0.2">
      <c r="A148" s="34"/>
      <c r="B148" s="36"/>
      <c r="C148" s="30" t="s">
        <v>93</v>
      </c>
      <c r="D148" s="12"/>
      <c r="E148" s="6"/>
    </row>
    <row r="149" spans="1:5" ht="12" x14ac:dyDescent="0.2">
      <c r="A149" s="34"/>
      <c r="B149" s="36"/>
      <c r="C149" s="29" t="s">
        <v>123</v>
      </c>
      <c r="D149" s="11">
        <f>IF(COUNTBLANK(D150:D153)=4,-99,(IF(D150&lt;&gt;-99,D150,0)+IF(D151&lt;&gt;-99,D151,0)+IF(D152&lt;&gt;-99,D152,0)+IF(D153&lt;&gt;-99,D153,0))/(COUNTIF(D150:D153,"&lt;&gt;-99")-COUNTBLANK(D150:D153)))</f>
        <v>-99</v>
      </c>
      <c r="E149" s="6"/>
    </row>
    <row r="150" spans="1:5" x14ac:dyDescent="0.2">
      <c r="A150" s="34"/>
      <c r="B150" s="36"/>
      <c r="C150" s="30" t="s">
        <v>160</v>
      </c>
      <c r="D150" s="12"/>
      <c r="E150" s="6"/>
    </row>
    <row r="151" spans="1:5" x14ac:dyDescent="0.2">
      <c r="A151" s="34"/>
      <c r="B151" s="36"/>
      <c r="C151" s="30" t="s">
        <v>173</v>
      </c>
      <c r="D151" s="12"/>
      <c r="E151" s="6"/>
    </row>
    <row r="152" spans="1:5" x14ac:dyDescent="0.2">
      <c r="A152" s="34"/>
      <c r="B152" s="36"/>
      <c r="C152" s="30"/>
      <c r="D152" s="12"/>
      <c r="E152" s="6"/>
    </row>
    <row r="153" spans="1:5" x14ac:dyDescent="0.2">
      <c r="A153" s="34"/>
      <c r="B153" s="36"/>
      <c r="C153" s="30" t="s">
        <v>93</v>
      </c>
      <c r="D153" s="12"/>
      <c r="E153" s="6"/>
    </row>
    <row r="154" spans="1:5" ht="12" x14ac:dyDescent="0.2">
      <c r="A154" s="34"/>
      <c r="B154" s="36"/>
      <c r="C154" s="29" t="s">
        <v>124</v>
      </c>
      <c r="D154" s="11">
        <f>IF(COUNTBLANK(D155:D158)=4,-99,(IF(D155&lt;&gt;-99,D155,0)+IF(D156&lt;&gt;-99,D156,0)+IF(D157&lt;&gt;-99,D157,0)+IF(D158&lt;&gt;-99,D158,0))/(COUNTIF(D155:D158,"&lt;&gt;-99")-COUNTBLANK(D155:D158)))</f>
        <v>-99</v>
      </c>
      <c r="E154" s="6"/>
    </row>
    <row r="155" spans="1:5" x14ac:dyDescent="0.2">
      <c r="A155" s="34"/>
      <c r="B155" s="36"/>
      <c r="C155" s="30" t="s">
        <v>125</v>
      </c>
      <c r="D155" s="12"/>
      <c r="E155" s="6"/>
    </row>
    <row r="156" spans="1:5" x14ac:dyDescent="0.2">
      <c r="A156" s="34"/>
      <c r="B156" s="36"/>
      <c r="C156" s="30" t="s">
        <v>126</v>
      </c>
      <c r="D156" s="12"/>
      <c r="E156" s="6"/>
    </row>
    <row r="157" spans="1:5" x14ac:dyDescent="0.2">
      <c r="A157" s="34"/>
      <c r="B157" s="36"/>
      <c r="C157" s="30"/>
      <c r="D157" s="12"/>
      <c r="E157" s="6"/>
    </row>
    <row r="158" spans="1:5" x14ac:dyDescent="0.2">
      <c r="A158" s="34"/>
      <c r="B158" s="36"/>
      <c r="C158" s="30" t="s">
        <v>93</v>
      </c>
      <c r="D158" s="12"/>
      <c r="E158" s="6"/>
    </row>
    <row r="159" spans="1:5" ht="24" x14ac:dyDescent="0.2">
      <c r="A159" s="34"/>
      <c r="B159" s="36"/>
      <c r="C159" s="28" t="s">
        <v>161</v>
      </c>
      <c r="D159" s="27">
        <f>IF(COUNTBLANK(D160:D165)=6,-99,(IF(D160&lt;&gt;-99,D160,0)+IF(D161&lt;&gt;-99,D161,0)+IF(D162&lt;&gt;-99,D162,0)+IF(D163&lt;&gt;-99,D163,0)+IF(D164&lt;&gt;-99,D165,0)+IF(D165&lt;&gt;-99,D165,0))/(COUNTIF(D160:D165,"&lt;&gt;-99")-COUNTBLANK(D160:D165)))</f>
        <v>-99</v>
      </c>
      <c r="E159" s="6"/>
    </row>
    <row r="160" spans="1:5" x14ac:dyDescent="0.2">
      <c r="A160" s="34"/>
      <c r="B160" s="36"/>
      <c r="C160" s="30" t="s">
        <v>164</v>
      </c>
      <c r="D160" s="12"/>
      <c r="E160" s="6"/>
    </row>
    <row r="161" spans="1:5" x14ac:dyDescent="0.2">
      <c r="A161" s="34"/>
      <c r="B161" s="36"/>
      <c r="C161" s="30" t="s">
        <v>127</v>
      </c>
      <c r="D161" s="12"/>
      <c r="E161" s="6"/>
    </row>
    <row r="162" spans="1:5" x14ac:dyDescent="0.2">
      <c r="A162" s="34"/>
      <c r="B162" s="36"/>
      <c r="C162" s="30" t="s">
        <v>128</v>
      </c>
      <c r="D162" s="12"/>
      <c r="E162" s="6"/>
    </row>
    <row r="163" spans="1:5" x14ac:dyDescent="0.2">
      <c r="A163" s="34"/>
      <c r="B163" s="36"/>
      <c r="C163" s="30" t="s">
        <v>129</v>
      </c>
      <c r="D163" s="12"/>
      <c r="E163" s="6"/>
    </row>
    <row r="164" spans="1:5" x14ac:dyDescent="0.2">
      <c r="A164" s="34"/>
      <c r="B164" s="36"/>
      <c r="C164" s="30"/>
      <c r="D164" s="12"/>
      <c r="E164" s="6"/>
    </row>
    <row r="165" spans="1:5" x14ac:dyDescent="0.2">
      <c r="A165" s="34"/>
      <c r="B165" s="36"/>
      <c r="C165" s="30" t="s">
        <v>93</v>
      </c>
      <c r="D165" s="12"/>
      <c r="E165" s="6"/>
    </row>
  </sheetData>
  <mergeCells count="7">
    <mergeCell ref="A1:E1"/>
    <mergeCell ref="A59:A131"/>
    <mergeCell ref="B59:B131"/>
    <mergeCell ref="A132:A165"/>
    <mergeCell ref="B132:B165"/>
    <mergeCell ref="B57:C57"/>
    <mergeCell ref="B58:C5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Law-enf_ENG</vt:lpstr>
      <vt:lpstr>Law-enf_FRA</vt:lpstr>
      <vt:lpstr>'Law-enf_ENG'!_GoBack</vt:lpstr>
      <vt:lpstr>'Law-enf_FRA'!_GoBack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 Paolini</dc:creator>
  <cp:lastModifiedBy>Paolo ROGGERI</cp:lastModifiedBy>
  <cp:lastPrinted>2019-09-18T14:00:03Z</cp:lastPrinted>
  <dcterms:created xsi:type="dcterms:W3CDTF">2019-03-20T08:55:24Z</dcterms:created>
  <dcterms:modified xsi:type="dcterms:W3CDTF">2019-10-30T14:05:55Z</dcterms:modified>
</cp:coreProperties>
</file>